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TO\Desktop\ТАРИФ НА ТЕХ. ПРИСОЕДИНЕНИЕ\2018\"/>
    </mc:Choice>
  </mc:AlternateContent>
  <bookViews>
    <workbookView xWindow="0" yWindow="0" windowWidth="20490" windowHeight="7755"/>
  </bookViews>
  <sheets>
    <sheet name="Приложение 2" sheetId="1" r:id="rId1"/>
    <sheet name="Приложение 3" sheetId="2" r:id="rId2"/>
    <sheet name="Приложение 4" sheetId="3" r:id="rId3"/>
    <sheet name="Приложение 5" sheetId="4" r:id="rId4"/>
    <sheet name="Приложение 6" sheetId="5" r:id="rId5"/>
    <sheet name="Приложение 7" sheetId="6" r:id="rId6"/>
    <sheet name="Приложение 8" sheetId="8" r:id="rId7"/>
    <sheet name="Приложение 9" sheetId="9" r:id="rId8"/>
  </sheets>
  <definedNames>
    <definedName name="Z_254A37CE_627C_43E9_9785_D007B45D4FBE_.wvu.PrintArea" localSheetId="0" hidden="1">'Приложение 2'!$A$1:$E$33</definedName>
    <definedName name="Z_254A37CE_627C_43E9_9785_D007B45D4FBE_.wvu.PrintArea" localSheetId="4" hidden="1">'Приложение 6'!$A$1:$D$14</definedName>
    <definedName name="Z_254A37CE_627C_43E9_9785_D007B45D4FBE_.wvu.PrintArea" localSheetId="5" hidden="1">'Приложение 7'!$A$1:$E$20</definedName>
    <definedName name="Z_254A37CE_627C_43E9_9785_D007B45D4FBE_.wvu.PrintArea" localSheetId="6" hidden="1">'Приложение 8'!$A$1:$K$17</definedName>
    <definedName name="Z_254A37CE_627C_43E9_9785_D007B45D4FBE_.wvu.PrintArea" localSheetId="7" hidden="1">'Приложение 9'!$A$1:$H$17</definedName>
    <definedName name="Z_7BF7BA71_000A_4EAA_935D_FB7038CE4272_.wvu.PrintArea" localSheetId="0" hidden="1">'Приложение 2'!$A$1:$F$33</definedName>
    <definedName name="Z_7BF7BA71_000A_4EAA_935D_FB7038CE4272_.wvu.PrintArea" localSheetId="3" hidden="1">'Приложение 5'!$A$1:$E$37</definedName>
    <definedName name="Z_7BF7BA71_000A_4EAA_935D_FB7038CE4272_.wvu.PrintArea" localSheetId="5" hidden="1">'Приложение 7'!$A$1:$E$20</definedName>
    <definedName name="Z_7BF7BA71_000A_4EAA_935D_FB7038CE4272_.wvu.PrintArea" localSheetId="6" hidden="1">'Приложение 8'!$A$1:$K$17</definedName>
    <definedName name="Z_7BF7BA71_000A_4EAA_935D_FB7038CE4272_.wvu.PrintArea" localSheetId="7" hidden="1">'Приложение 9'!$A$1:$H$17</definedName>
    <definedName name="_xlnm.Print_Area" localSheetId="0">'Приложение 2'!$A$1:$F$33</definedName>
    <definedName name="_xlnm.Print_Area" localSheetId="2">'Приложение 4'!$A$1:$F$52</definedName>
    <definedName name="_xlnm.Print_Area" localSheetId="3">'Приложение 5'!$A$1:$E$37</definedName>
    <definedName name="_xlnm.Print_Area" localSheetId="5">'Приложение 7'!$A$1:$E$20</definedName>
    <definedName name="_xlnm.Print_Area" localSheetId="6">'Приложение 8'!$A$1:$K$17</definedName>
    <definedName name="_xlnm.Print_Area" localSheetId="7">'Приложение 9'!$A$1:$H$17</definedName>
  </definedNames>
  <calcPr calcId="152511"/>
  <customWorkbookViews>
    <customWorkbookView name="Смирнова Оксана Николаевна - Личное представление" guid="{254A37CE-627C-43E9-9785-D007B45D4FBE}" mergeInterval="0" personalView="1" maximized="1" windowWidth="1916" windowHeight="855" activeSheetId="3"/>
    <customWorkbookView name="Гуртякина Татьяна Александровна - Личное представление" guid="{7BF7BA71-000A-4EAA-935D-FB7038CE4272}" mergeInterval="0" personalView="1" maximized="1" windowWidth="1916" windowHeight="855" activeSheetId="5"/>
  </customWorkbookViews>
</workbook>
</file>

<file path=xl/calcChain.xml><?xml version="1.0" encoding="utf-8"?>
<calcChain xmlns="http://schemas.openxmlformats.org/spreadsheetml/2006/main">
  <c r="D19" i="6" l="1"/>
  <c r="D18" i="6"/>
  <c r="D15" i="6"/>
  <c r="D14" i="6"/>
  <c r="D37" i="4" l="1"/>
  <c r="C29" i="3" l="1"/>
  <c r="C28" i="3"/>
  <c r="C25" i="3"/>
  <c r="C23" i="3"/>
  <c r="C22" i="3"/>
  <c r="C19" i="3"/>
  <c r="C17" i="3"/>
  <c r="C16" i="3"/>
  <c r="C13" i="3" l="1"/>
  <c r="C12" i="3"/>
  <c r="D38" i="2" l="1"/>
  <c r="D36" i="2"/>
  <c r="D28" i="2" l="1"/>
  <c r="D26" i="2"/>
  <c r="E34" i="2" l="1"/>
  <c r="E32" i="2"/>
  <c r="E31" i="2"/>
  <c r="E22" i="2"/>
  <c r="E24" i="2"/>
  <c r="E21" i="2"/>
  <c r="E19" i="2" s="1"/>
  <c r="D19" i="2" s="1"/>
  <c r="E29" i="2" l="1"/>
  <c r="D29" i="2" s="1"/>
  <c r="D17" i="6"/>
  <c r="E17" i="6"/>
  <c r="C17" i="6"/>
  <c r="C13" i="6"/>
  <c r="E13" i="6"/>
  <c r="D13" i="6"/>
  <c r="D17" i="2" l="1"/>
  <c r="E17" i="2" s="1"/>
</calcChain>
</file>

<file path=xl/sharedStrings.xml><?xml version="1.0" encoding="utf-8"?>
<sst xmlns="http://schemas.openxmlformats.org/spreadsheetml/2006/main" count="255" uniqueCount="161">
  <si>
    <t>Приложение № 2</t>
  </si>
  <si>
    <t>к стандартам раскрытия информации субъектами оптового и розничных рынков электрической энергии</t>
  </si>
  <si>
    <t>ПРОГНОЗНЫЕ СВЕДЕНИЯ</t>
  </si>
  <si>
    <t>о расходах за технологическое присоединение</t>
  </si>
  <si>
    <t>(наименование сетевой организации)</t>
  </si>
  <si>
    <t xml:space="preserve">1. Полное наименование  </t>
  </si>
  <si>
    <t xml:space="preserve">2. Сокращенное наименование  </t>
  </si>
  <si>
    <t xml:space="preserve">3. Место нахождения  </t>
  </si>
  <si>
    <t xml:space="preserve">4. Адрес юридического лица  </t>
  </si>
  <si>
    <t xml:space="preserve">5. ИНН  </t>
  </si>
  <si>
    <t xml:space="preserve">6. КПП  </t>
  </si>
  <si>
    <t xml:space="preserve">7. Ф.И.О. руководителя  </t>
  </si>
  <si>
    <t xml:space="preserve">8. Адрес электронной почты  </t>
  </si>
  <si>
    <t xml:space="preserve">9. Контактный телефон  </t>
  </si>
  <si>
    <t xml:space="preserve">10. Факс  </t>
  </si>
  <si>
    <t>Приложение № 3</t>
  </si>
  <si>
    <t>(в ред. Постановления Правительства РФ</t>
  </si>
  <si>
    <t>от 17.09.2015 № 987)</t>
  </si>
  <si>
    <t>СТАНДАРТИЗИРОВАННЫЕ ТАРИФНЫЕ СТАВКИ</t>
  </si>
  <si>
    <t>Стандартизированные тарифные ставки</t>
  </si>
  <si>
    <t>по постоянной схеме</t>
  </si>
  <si>
    <t>по 
временной схеме</t>
  </si>
  <si>
    <t>Наименование мероприятий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</si>
  <si>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</si>
  <si>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</si>
  <si>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</si>
  <si>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Подготовка и выдача сетевой организацией технических условий заявителю:</t>
  </si>
  <si>
    <t>по временной схеме</t>
  </si>
  <si>
    <t>2.</t>
  </si>
  <si>
    <t>3.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</si>
  <si>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</si>
  <si>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</si>
  <si>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</si>
  <si>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</si>
  <si>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</si>
  <si>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</si>
  <si>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4.</t>
  </si>
  <si>
    <t>Проверка сетевой 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</si>
  <si>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</si>
  <si>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</si>
  <si>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6.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</si>
  <si>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</si>
  <si>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РАСХОДЫ НА МЕРОПРИЯТИЯ,</t>
  </si>
  <si>
    <t>Приложение № 4</t>
  </si>
  <si>
    <t>Показатели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</si>
  <si>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</si>
  <si>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</si>
  <si>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</si>
  <si>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</si>
  <si>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</si>
  <si>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</si>
  <si>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</si>
  <si>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</si>
  <si>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</si>
  <si>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</si>
  <si>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</si>
  <si>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</si>
  <si>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</si>
  <si>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</si>
  <si>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</si>
  <si>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</si>
  <si>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</si>
  <si>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</si>
  <si>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</si>
  <si>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</si>
  <si>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</si>
  <si>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</si>
  <si>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</si>
  <si>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</si>
  <si>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РАСЧЕТ</t>
  </si>
  <si>
    <t>необходимой валовой выручки сетевой организации</t>
  </si>
  <si>
    <t>на технологическое присоединение</t>
  </si>
  <si>
    <t>Приложение № 5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</si>
  <si>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</si>
  <si>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</si>
  <si>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</si>
  <si>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</si>
  <si>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</si>
  <si>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</si>
  <si>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</si>
  <si>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</si>
  <si>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Приложение № 6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</si>
  <si>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</si>
  <si>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</si>
  <si>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</si>
  <si>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</si>
  <si>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</si>
  <si>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</si>
  <si>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</si>
  <si>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о длине линий электропередачи и об объемах максимальной</t>
  </si>
  <si>
    <t>мощности построенных объектов за 3 предыдущих года</t>
  </si>
  <si>
    <t>по каждому мероприятию</t>
  </si>
  <si>
    <t>Приложение № 7</t>
  </si>
  <si>
    <t>(тыс. рублей)</t>
  </si>
  <si>
    <t xml:space="preserve">для расчета платы за технологическое присоединение
к территориальным распределительным сетям на уровне
напряжения ниже 35 кВ и присоединяемой мощностью менее 8900 кВт </t>
  </si>
  <si>
    <t xml:space="preserve">Категория присоединения </t>
  </si>
  <si>
    <t>Ед. изм.</t>
  </si>
  <si>
    <t>Диапазон мощности, кВт</t>
  </si>
  <si>
    <t>Уровень напряжения в точке присоединения, кВ</t>
  </si>
  <si>
    <t>руб./кВт.</t>
  </si>
  <si>
    <t>Стандартизированные тарифные ставки платы за технологическое присоединение</t>
  </si>
  <si>
    <t>в т.ч.:</t>
  </si>
  <si>
    <t>(С1.1) Подготовка и выдача сетевой организацией технических условий Заявителю (ТУ)</t>
  </si>
  <si>
    <t>(С1.2) Проверка сетевой организацией выполнения Заявителем ТУ</t>
  </si>
  <si>
    <t xml:space="preserve">(С1.3)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 </t>
  </si>
  <si>
    <t>(С1.4) Осуществление сетевой организацей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</t>
  </si>
  <si>
    <t xml:space="preserve">С1 Стандартизированная тарифная ставка платы на технологическое присоединение энергопринимающих устройств заявителя, не включающих в себя строительство объектов электросетевого хозяйства, в расчете на 1 кВт максимальной мощности </t>
  </si>
  <si>
    <t>С2i Стандаризированная тарифная ставка на покрытие расходов на строительство воздушных линий электропередачи в расчете на 1 км линии</t>
  </si>
  <si>
    <t>руб./км</t>
  </si>
  <si>
    <t>в т.ч.</t>
  </si>
  <si>
    <t>С2i (150кВт) Стандаризированная тарифная ставка на покрытие расходов на строительство воздушных линий электропередачи в расчете на 1 км линии для Заявителей, осуществляющих технологическое присоединение своих энергопринимающих устройств максимальной мощностью не более 150 кВт</t>
  </si>
  <si>
    <t>С3i Стандартизированная тарифная ставка на покрытие расходов  на строительство кабельных линий электропередачи в расчете на 1 км линии</t>
  </si>
  <si>
    <t>С3i (150кВт) Стандартизированная тарифная ставка на покрытие расходов  на строительство кабельных линий электропередачи в расчете на 1 км линии для Заявителей, осуществляющих технологическое присоединение своих энергопринимающих устройств максимальной мощностью не более 150 кВт</t>
  </si>
  <si>
    <t xml:space="preserve"> 6-20</t>
  </si>
  <si>
    <t>руб./кВт</t>
  </si>
  <si>
    <t>Строительство комплектных трансформаторных подстанций (КТП 250кВА)</t>
  </si>
  <si>
    <t>Строительство комплектных трансформаторных подстанций (КТП 400кВА)</t>
  </si>
  <si>
    <t>Строительство комплектных трансформаторных подстанций (КТП 630кВА)</t>
  </si>
  <si>
    <t>С4 (150 кВт) Стандаризированная тарифная ставка на покрытие расходов  на строительство подстанций для Заявителей, осуществляющих технологическое присоединение своих энергопринимающих устройств максимальной мощностью не более 150 кВт</t>
  </si>
  <si>
    <t>С4 Стандаризированная тарифная ставка на покрытие расходов на строительство подстанций</t>
  </si>
  <si>
    <t>Длина воздушных и кабельных линий электропередачи на i-м уровне напряжения, фактически построенных за последние 3 года, (км)</t>
  </si>
  <si>
    <t xml:space="preserve"> &lt;*&gt; В ценах 2001 года. В соответствии с п.26 Методических указаний по определению размера платы за технологическое присоединение к электрическим сетям, утвержденных приказом ФСТ России от 11 сентября 2012 № 209-э/1 , ставки за единицу максимальной мощности (руб./кВт), на осуществление мероприятий, связанных со строительством комплектных трансформаторных подстанций (КТП),с уровнем напряжения до 35 кВ, принимаются на период регулирования (2016 год) равными значению стандартизированной тарифной ставки С4 соответствующего уровня напряжения. </t>
  </si>
  <si>
    <t>Распределение необходимой валовой выручки  (рублей)</t>
  </si>
  <si>
    <t>Разработка сетевой организацией проектной документации по строительству "последней мили" ***</t>
  </si>
  <si>
    <t>&lt;**&gt; Данные расходы не учитываются при установлении платы за технологическое присоединение для заявителей - юридических лиц или индивидуальных предпринимателей в целях технологического присоединения по одному источнику электроснабжения энергопринимающих устройств, максимальная мощность которых составляет до 150 кВт включительно (с учетом ранее присоединенной в данной точке присоединения мощности); для заявителей в целях временного (на срок не более 6 месяцев) технологического присоединения принадлежащих ему энергопринимающих устройств для обеспечения электрической энергией передвижных объектов с максимальной мощностью до 100 кВт включительно (с учетом ранее присоединенной в данной точке присоединения мощности); для заявителей - физических лиц в целях технологического присоединения энергопринимающих устройств, максимальная мощность которых составляет до 15 кВт включительно (с учетом ранее присоединенной в данной точке присоединения мощности), которые используются для бытовых и иных нужд, не связанных с осуществлением предпринимательской деятельности, и электроснабжение которых предусматривается по одному источнику).</t>
  </si>
  <si>
    <t>&lt;***&gt; Расходы включены в стоимость строительства</t>
  </si>
  <si>
    <t>Строительство комплектных трансформаторных подстанций (КТП 2*250кВА)</t>
  </si>
  <si>
    <t>Строительство комплектных трансформаторных подстанций (КТП 2*630кВА)</t>
  </si>
  <si>
    <t>Строительство комплектных трансформаторных подстанций (КТП 2*1000кВА)</t>
  </si>
  <si>
    <t>Строительство распределительных трансформаторных подстанций (РТП 2*1000кВА)</t>
  </si>
  <si>
    <t>ООО "Межрайонные распределительные электрические сети"</t>
  </si>
  <si>
    <t>Общество с ограниченной ответственностью "Межрайонные распределительные электрические сети"</t>
  </si>
  <si>
    <t>ООО "МРЭС"</t>
  </si>
  <si>
    <t>655004, Россия, Республика Хакасия, г. Абакан, ул. Карла Маркса, 4</t>
  </si>
  <si>
    <t>655004, Россия, Республика Хакасия, г. Абакан, ул. Карла Маркса, 5</t>
  </si>
  <si>
    <t>Кабанов Денис Анатольевич</t>
  </si>
  <si>
    <t>8(3902) 22-20-36</t>
  </si>
  <si>
    <t>mres19@rambler.ru</t>
  </si>
  <si>
    <t>на 2018 год</t>
  </si>
  <si>
    <t>осуществляемые при технологическом присоединении на 2018 год</t>
  </si>
  <si>
    <t>Плановые показатели на следующий период (2018 год)</t>
  </si>
  <si>
    <t>Ожидаемые данные за текущий период (2017 год)</t>
  </si>
  <si>
    <t>Приложение № 8</t>
  </si>
  <si>
    <t>об осуществлении технологического присоединения по договорам, заключенным за текущий год</t>
  </si>
  <si>
    <t>Информация</t>
  </si>
  <si>
    <t>№ п/п</t>
  </si>
  <si>
    <t>Категория заявителей</t>
  </si>
  <si>
    <t>Количество договоров (штук)</t>
  </si>
  <si>
    <t>1-20 кВ</t>
  </si>
  <si>
    <t>35 кВ и выше</t>
  </si>
  <si>
    <t>Максимальная мощность (кВт)</t>
  </si>
  <si>
    <t>Стоимость договоров (без НДС) (тыс. рублей)</t>
  </si>
  <si>
    <t>До 15 кВт - всего в том числе  льготная категория</t>
  </si>
  <si>
    <t>От 15 до 150 кВт - всего в том числе  льготная категория</t>
  </si>
  <si>
    <t>От 150 до 670 кВт - всего в том числе  по индивидуальному проекту</t>
  </si>
  <si>
    <t>От 670 до 8900 кВт - всего в том числе  по индивидуальному проекту</t>
  </si>
  <si>
    <t>Объекты генерации</t>
  </si>
  <si>
    <t>От 8900 кВт - всего в том числе  по индивидуальному проекту</t>
  </si>
  <si>
    <t>Приложение № 9</t>
  </si>
  <si>
    <t>о поданных заявках на технологическое присоединение за текущий год</t>
  </si>
  <si>
    <t>Количество заявок (штук)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</si>
</sst>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name val="Times New Roman"/>
      <family val="1"/>
      <charset val="204"/>
    </font>
    <font>
      <sz val="9.5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7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8" fillId="0" borderId="7" xfId="0" applyFont="1" applyBorder="1" applyAlignment="1">
      <alignment horizontal="left" vertical="center" wrapText="1" indent="4"/>
    </xf>
    <xf numFmtId="0" fontId="8" fillId="0" borderId="7" xfId="0" applyFont="1" applyBorder="1" applyAlignment="1">
      <alignment horizontal="left" vertical="center" wrapText="1" indent="6"/>
    </xf>
    <xf numFmtId="0" fontId="7" fillId="0" borderId="0" xfId="0" applyFont="1" applyAlignment="1">
      <alignment horizontal="right"/>
    </xf>
    <xf numFmtId="0" fontId="15" fillId="0" borderId="0" xfId="1" applyFont="1" applyFill="1" applyAlignment="1">
      <alignment horizontal="left"/>
    </xf>
    <xf numFmtId="0" fontId="15" fillId="0" borderId="0" xfId="1" applyFont="1" applyFill="1"/>
    <xf numFmtId="0" fontId="16" fillId="0" borderId="0" xfId="1" applyFont="1" applyFill="1" applyAlignment="1"/>
    <xf numFmtId="0" fontId="16" fillId="0" borderId="0" xfId="1" applyFont="1" applyFill="1" applyAlignment="1">
      <alignment horizontal="left"/>
    </xf>
    <xf numFmtId="0" fontId="17" fillId="0" borderId="0" xfId="1" applyFont="1" applyFill="1" applyAlignment="1">
      <alignment wrapText="1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15" fillId="3" borderId="18" xfId="1" applyFont="1" applyFill="1" applyBorder="1" applyAlignment="1">
      <alignment vertical="center" wrapText="1"/>
    </xf>
    <xf numFmtId="0" fontId="7" fillId="0" borderId="18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/>
    </xf>
    <xf numFmtId="4" fontId="7" fillId="0" borderId="1" xfId="1" applyNumberFormat="1" applyFont="1" applyFill="1" applyBorder="1" applyAlignment="1">
      <alignment horizontal="center" vertical="center" wrapText="1"/>
    </xf>
    <xf numFmtId="4" fontId="7" fillId="0" borderId="29" xfId="1" applyNumberFormat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wrapText="1"/>
    </xf>
    <xf numFmtId="4" fontId="7" fillId="0" borderId="19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22" fillId="0" borderId="13" xfId="1" applyFont="1" applyFill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4" fontId="23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0" fillId="0" borderId="0" xfId="0" applyNumberFormat="1"/>
    <xf numFmtId="0" fontId="24" fillId="0" borderId="0" xfId="1" applyFont="1" applyBorder="1" applyAlignment="1">
      <alignment horizontal="left"/>
    </xf>
    <xf numFmtId="0" fontId="25" fillId="0" borderId="0" xfId="0" applyFont="1"/>
    <xf numFmtId="4" fontId="6" fillId="0" borderId="7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26" fillId="0" borderId="0" xfId="0" applyFont="1"/>
    <xf numFmtId="0" fontId="15" fillId="0" borderId="0" xfId="0" applyFont="1"/>
    <xf numFmtId="4" fontId="15" fillId="0" borderId="0" xfId="0" applyNumberFormat="1" applyFont="1"/>
    <xf numFmtId="0" fontId="6" fillId="0" borderId="35" xfId="0" applyFont="1" applyBorder="1" applyAlignment="1">
      <alignment vertical="center" wrapText="1"/>
    </xf>
    <xf numFmtId="0" fontId="6" fillId="0" borderId="35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165" fontId="8" fillId="0" borderId="7" xfId="0" applyNumberFormat="1" applyFont="1" applyBorder="1" applyAlignment="1">
      <alignment vertical="center" wrapText="1"/>
    </xf>
    <xf numFmtId="4" fontId="8" fillId="0" borderId="7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0" xfId="2" applyAlignment="1">
      <alignment horizontal="left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left" vertical="center" wrapText="1"/>
    </xf>
    <xf numFmtId="0" fontId="12" fillId="2" borderId="23" xfId="1" applyFont="1" applyFill="1" applyBorder="1" applyAlignment="1">
      <alignment horizontal="left" vertical="center" wrapText="1"/>
    </xf>
    <xf numFmtId="0" fontId="12" fillId="2" borderId="24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22" xfId="1" applyFont="1" applyFill="1" applyBorder="1" applyAlignment="1">
      <alignment horizontal="left" vertical="center" wrapText="1"/>
    </xf>
    <xf numFmtId="0" fontId="15" fillId="0" borderId="34" xfId="1" applyFont="1" applyFill="1" applyBorder="1" applyAlignment="1">
      <alignment horizontal="left" vertical="center" wrapText="1"/>
    </xf>
    <xf numFmtId="0" fontId="15" fillId="0" borderId="36" xfId="1" applyFont="1" applyFill="1" applyBorder="1" applyAlignment="1">
      <alignment horizontal="left" vertical="center" wrapText="1"/>
    </xf>
    <xf numFmtId="0" fontId="15" fillId="0" borderId="37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21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left" wrapText="1"/>
    </xf>
    <xf numFmtId="0" fontId="9" fillId="0" borderId="0" xfId="0" applyFont="1" applyAlignment="1">
      <alignment horizontal="center"/>
    </xf>
    <xf numFmtId="0" fontId="19" fillId="2" borderId="26" xfId="1" applyFont="1" applyFill="1" applyBorder="1" applyAlignment="1">
      <alignment horizontal="left" vertical="center" wrapText="1"/>
    </xf>
    <xf numFmtId="0" fontId="19" fillId="2" borderId="27" xfId="1" applyFont="1" applyFill="1" applyBorder="1" applyAlignment="1">
      <alignment horizontal="left" vertical="center" wrapText="1"/>
    </xf>
    <xf numFmtId="0" fontId="19" fillId="2" borderId="28" xfId="1" applyFont="1" applyFill="1" applyBorder="1" applyAlignment="1">
      <alignment horizontal="left" vertical="center" wrapText="1"/>
    </xf>
    <xf numFmtId="0" fontId="19" fillId="2" borderId="22" xfId="1" applyFont="1" applyFill="1" applyBorder="1" applyAlignment="1">
      <alignment horizontal="left" vertical="center" wrapText="1"/>
    </xf>
    <xf numFmtId="0" fontId="19" fillId="2" borderId="23" xfId="1" applyFont="1" applyFill="1" applyBorder="1" applyAlignment="1">
      <alignment horizontal="left" vertical="center" wrapText="1"/>
    </xf>
    <xf numFmtId="0" fontId="19" fillId="2" borderId="24" xfId="1" applyFont="1" applyFill="1" applyBorder="1" applyAlignment="1">
      <alignment horizontal="left" vertical="center" wrapText="1"/>
    </xf>
    <xf numFmtId="17" fontId="7" fillId="0" borderId="13" xfId="1" applyNumberFormat="1" applyFont="1" applyFill="1" applyBorder="1" applyAlignment="1">
      <alignment horizontal="center" vertical="center" wrapText="1"/>
    </xf>
    <xf numFmtId="17" fontId="7" fillId="0" borderId="2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24" fillId="0" borderId="0" xfId="1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res19@rambler.ru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33.85546875" customWidth="1"/>
    <col min="2" max="2" width="12.28515625" customWidth="1"/>
    <col min="3" max="3" width="18.140625" customWidth="1"/>
    <col min="4" max="4" width="12.28515625" customWidth="1"/>
    <col min="5" max="5" width="10.42578125" customWidth="1"/>
    <col min="6" max="6" width="8.42578125" customWidth="1"/>
  </cols>
  <sheetData>
    <row r="1" spans="1:6" x14ac:dyDescent="0.25">
      <c r="C1" s="6"/>
      <c r="D1" s="6" t="s">
        <v>0</v>
      </c>
    </row>
    <row r="2" spans="1:6" ht="15" customHeight="1" x14ac:dyDescent="0.25">
      <c r="C2" s="5"/>
      <c r="D2" s="78" t="s">
        <v>1</v>
      </c>
      <c r="E2" s="78"/>
      <c r="F2" s="78"/>
    </row>
    <row r="3" spans="1:6" ht="24.75" customHeight="1" x14ac:dyDescent="0.25">
      <c r="C3" s="5"/>
      <c r="D3" s="78"/>
      <c r="E3" s="78"/>
      <c r="F3" s="78"/>
    </row>
    <row r="4" spans="1:6" x14ac:dyDescent="0.25">
      <c r="C4" s="7"/>
      <c r="D4" s="7" t="s">
        <v>16</v>
      </c>
    </row>
    <row r="5" spans="1:6" x14ac:dyDescent="0.25">
      <c r="C5" s="7"/>
      <c r="D5" s="7" t="s">
        <v>17</v>
      </c>
    </row>
    <row r="6" spans="1:6" x14ac:dyDescent="0.25">
      <c r="C6" s="7"/>
    </row>
    <row r="7" spans="1:6" x14ac:dyDescent="0.25">
      <c r="C7" s="7"/>
    </row>
    <row r="8" spans="1:6" ht="17.25" customHeight="1" x14ac:dyDescent="0.25">
      <c r="A8" s="79" t="s">
        <v>2</v>
      </c>
      <c r="B8" s="79"/>
      <c r="C8" s="79"/>
      <c r="D8" s="79"/>
      <c r="E8" s="79"/>
      <c r="F8" s="79"/>
    </row>
    <row r="9" spans="1:6" ht="24.75" customHeight="1" x14ac:dyDescent="0.25">
      <c r="A9" s="79" t="s">
        <v>3</v>
      </c>
      <c r="B9" s="79"/>
      <c r="C9" s="79"/>
      <c r="D9" s="79"/>
      <c r="E9" s="79"/>
      <c r="F9" s="79"/>
    </row>
    <row r="10" spans="1:6" ht="18.75" customHeight="1" x14ac:dyDescent="0.25">
      <c r="A10" s="80" t="s">
        <v>130</v>
      </c>
      <c r="B10" s="80"/>
      <c r="C10" s="80"/>
      <c r="D10" s="80"/>
      <c r="E10" s="80"/>
      <c r="F10" s="80"/>
    </row>
    <row r="11" spans="1:6" x14ac:dyDescent="0.25">
      <c r="A11" s="81" t="s">
        <v>4</v>
      </c>
      <c r="B11" s="81"/>
      <c r="C11" s="81"/>
      <c r="D11" s="81"/>
      <c r="E11" s="81"/>
      <c r="F11" s="81"/>
    </row>
    <row r="12" spans="1:6" ht="16.5" x14ac:dyDescent="0.25">
      <c r="A12" s="82" t="s">
        <v>138</v>
      </c>
      <c r="B12" s="82"/>
      <c r="C12" s="82"/>
      <c r="D12" s="82"/>
      <c r="E12" s="82"/>
      <c r="F12" s="82"/>
    </row>
    <row r="13" spans="1:6" ht="18.75" x14ac:dyDescent="0.25">
      <c r="A13" s="3"/>
      <c r="B13" s="1"/>
      <c r="C13" s="4"/>
      <c r="D13" s="2"/>
      <c r="E13" s="4"/>
    </row>
    <row r="14" spans="1:6" ht="24" customHeight="1" x14ac:dyDescent="0.25">
      <c r="A14" s="83" t="s">
        <v>5</v>
      </c>
      <c r="B14" s="77" t="s">
        <v>131</v>
      </c>
      <c r="C14" s="77"/>
      <c r="D14" s="77"/>
      <c r="E14" s="77"/>
      <c r="F14" s="77"/>
    </row>
    <row r="15" spans="1:6" ht="24" customHeight="1" x14ac:dyDescent="0.25">
      <c r="A15" s="83"/>
      <c r="B15" s="77"/>
      <c r="C15" s="77"/>
      <c r="D15" s="77"/>
      <c r="E15" s="77"/>
      <c r="F15" s="77"/>
    </row>
    <row r="16" spans="1:6" ht="15" customHeight="1" x14ac:dyDescent="0.25">
      <c r="A16" s="83" t="s">
        <v>6</v>
      </c>
      <c r="B16" s="83" t="s">
        <v>132</v>
      </c>
      <c r="C16" s="83"/>
      <c r="D16" s="83"/>
      <c r="E16" s="83"/>
      <c r="F16" s="83"/>
    </row>
    <row r="17" spans="1:6" ht="15" customHeight="1" x14ac:dyDescent="0.25">
      <c r="A17" s="83"/>
      <c r="B17" s="83"/>
      <c r="C17" s="83"/>
      <c r="D17" s="83"/>
      <c r="E17" s="83"/>
      <c r="F17" s="83"/>
    </row>
    <row r="18" spans="1:6" ht="15.95" customHeight="1" x14ac:dyDescent="0.25">
      <c r="A18" s="83" t="s">
        <v>7</v>
      </c>
      <c r="B18" s="77" t="s">
        <v>133</v>
      </c>
      <c r="C18" s="77"/>
      <c r="D18" s="77"/>
      <c r="E18" s="77"/>
      <c r="F18" s="77"/>
    </row>
    <row r="19" spans="1:6" ht="15.95" customHeight="1" x14ac:dyDescent="0.25">
      <c r="A19" s="83"/>
      <c r="B19" s="77"/>
      <c r="C19" s="77"/>
      <c r="D19" s="77"/>
      <c r="E19" s="77"/>
      <c r="F19" s="77"/>
    </row>
    <row r="20" spans="1:6" ht="15.95" customHeight="1" x14ac:dyDescent="0.25">
      <c r="A20" s="83" t="s">
        <v>8</v>
      </c>
      <c r="B20" s="77" t="s">
        <v>134</v>
      </c>
      <c r="C20" s="77"/>
      <c r="D20" s="77"/>
      <c r="E20" s="77"/>
      <c r="F20" s="77"/>
    </row>
    <row r="21" spans="1:6" ht="15.95" customHeight="1" x14ac:dyDescent="0.25">
      <c r="A21" s="83"/>
      <c r="B21" s="77"/>
      <c r="C21" s="77"/>
      <c r="D21" s="77"/>
      <c r="E21" s="77"/>
      <c r="F21" s="77"/>
    </row>
    <row r="22" spans="1:6" ht="15" customHeight="1" x14ac:dyDescent="0.25">
      <c r="A22" s="83" t="s">
        <v>9</v>
      </c>
      <c r="B22" s="83">
        <v>1901095747</v>
      </c>
      <c r="C22" s="83"/>
      <c r="D22" s="83"/>
      <c r="E22" s="83"/>
      <c r="F22" s="83"/>
    </row>
    <row r="23" spans="1:6" ht="15" customHeight="1" x14ac:dyDescent="0.25">
      <c r="A23" s="83"/>
      <c r="B23" s="83"/>
      <c r="C23" s="83"/>
      <c r="D23" s="83"/>
      <c r="E23" s="83"/>
      <c r="F23" s="83"/>
    </row>
    <row r="24" spans="1:6" ht="15" customHeight="1" x14ac:dyDescent="0.25">
      <c r="A24" s="83" t="s">
        <v>10</v>
      </c>
      <c r="B24" s="83">
        <v>190101001</v>
      </c>
      <c r="C24" s="83"/>
      <c r="D24" s="83"/>
      <c r="E24" s="83"/>
      <c r="F24" s="83"/>
    </row>
    <row r="25" spans="1:6" ht="15" customHeight="1" x14ac:dyDescent="0.25">
      <c r="A25" s="83"/>
      <c r="B25" s="83"/>
      <c r="C25" s="83"/>
      <c r="D25" s="83"/>
      <c r="E25" s="83"/>
      <c r="F25" s="83"/>
    </row>
    <row r="26" spans="1:6" ht="15" customHeight="1" x14ac:dyDescent="0.25">
      <c r="A26" s="83" t="s">
        <v>11</v>
      </c>
      <c r="B26" s="83" t="s">
        <v>135</v>
      </c>
      <c r="C26" s="83"/>
      <c r="D26" s="83"/>
      <c r="E26" s="83"/>
      <c r="F26" s="83"/>
    </row>
    <row r="27" spans="1:6" ht="15" customHeight="1" x14ac:dyDescent="0.25">
      <c r="A27" s="83"/>
      <c r="B27" s="83"/>
      <c r="C27" s="83"/>
      <c r="D27" s="83"/>
      <c r="E27" s="83"/>
      <c r="F27" s="83"/>
    </row>
    <row r="28" spans="1:6" ht="15" customHeight="1" x14ac:dyDescent="0.25">
      <c r="A28" s="83" t="s">
        <v>12</v>
      </c>
      <c r="B28" s="84" t="s">
        <v>137</v>
      </c>
      <c r="C28" s="83"/>
      <c r="D28" s="83"/>
      <c r="E28" s="83"/>
      <c r="F28" s="83"/>
    </row>
    <row r="29" spans="1:6" ht="15" customHeight="1" x14ac:dyDescent="0.25">
      <c r="A29" s="83"/>
      <c r="B29" s="83"/>
      <c r="C29" s="83"/>
      <c r="D29" s="83"/>
      <c r="E29" s="83"/>
      <c r="F29" s="83"/>
    </row>
    <row r="30" spans="1:6" ht="15" customHeight="1" x14ac:dyDescent="0.25">
      <c r="A30" s="83" t="s">
        <v>13</v>
      </c>
      <c r="B30" s="83" t="s">
        <v>136</v>
      </c>
      <c r="C30" s="83"/>
      <c r="D30" s="83"/>
      <c r="E30" s="83"/>
      <c r="F30" s="83"/>
    </row>
    <row r="31" spans="1:6" ht="15" customHeight="1" x14ac:dyDescent="0.25">
      <c r="A31" s="83"/>
      <c r="B31" s="83"/>
      <c r="C31" s="83"/>
      <c r="D31" s="83"/>
      <c r="E31" s="83"/>
      <c r="F31" s="83"/>
    </row>
    <row r="32" spans="1:6" ht="15" customHeight="1" x14ac:dyDescent="0.25">
      <c r="A32" s="83" t="s">
        <v>14</v>
      </c>
      <c r="B32" s="83" t="s">
        <v>136</v>
      </c>
      <c r="C32" s="83"/>
      <c r="D32" s="83"/>
      <c r="E32" s="83"/>
      <c r="F32" s="83"/>
    </row>
    <row r="33" spans="1:6" ht="15" customHeight="1" x14ac:dyDescent="0.25">
      <c r="A33" s="83"/>
      <c r="B33" s="83"/>
      <c r="C33" s="83"/>
      <c r="D33" s="83"/>
      <c r="E33" s="83"/>
      <c r="F33" s="83"/>
    </row>
  </sheetData>
  <customSheetViews>
    <customSheetView guid="{254A37CE-627C-43E9-9785-D007B45D4FBE}" showPageBreaks="1" printArea="1" view="pageBreakPreview">
      <selection activeCell="K22" sqref="K22"/>
      <pageMargins left="0.7" right="0.7" top="0.75" bottom="0.75" header="0.3" footer="0.3"/>
      <pageSetup paperSize="9" scale="77" orientation="portrait" r:id="rId1"/>
    </customSheetView>
    <customSheetView guid="{7BF7BA71-000A-4EAA-935D-FB7038CE4272}" showPageBreaks="1" printArea="1" view="pageBreakPreview">
      <selection activeCell="J12" sqref="J12"/>
      <pageMargins left="0.7" right="0.7" top="0.75" bottom="0.75" header="0.3" footer="0.3"/>
      <pageSetup paperSize="9" scale="78" orientation="portrait" r:id="rId2"/>
    </customSheetView>
  </customSheetViews>
  <mergeCells count="26">
    <mergeCell ref="B26:F27"/>
    <mergeCell ref="B28:F29"/>
    <mergeCell ref="B30:F31"/>
    <mergeCell ref="B32:F33"/>
    <mergeCell ref="A24:A25"/>
    <mergeCell ref="A26:A27"/>
    <mergeCell ref="A28:A29"/>
    <mergeCell ref="A30:A31"/>
    <mergeCell ref="B16:F17"/>
    <mergeCell ref="B18:F19"/>
    <mergeCell ref="B20:F21"/>
    <mergeCell ref="B22:F23"/>
    <mergeCell ref="B24:F25"/>
    <mergeCell ref="A16:A17"/>
    <mergeCell ref="A18:A19"/>
    <mergeCell ref="A20:A21"/>
    <mergeCell ref="A22:A23"/>
    <mergeCell ref="A32:A33"/>
    <mergeCell ref="B14:F15"/>
    <mergeCell ref="D2:F3"/>
    <mergeCell ref="A8:F8"/>
    <mergeCell ref="A9:F9"/>
    <mergeCell ref="A10:F10"/>
    <mergeCell ref="A11:F11"/>
    <mergeCell ref="A12:F12"/>
    <mergeCell ref="A14:A15"/>
  </mergeCells>
  <hyperlinks>
    <hyperlink ref="B28" r:id="rId3"/>
  </hyperlinks>
  <pageMargins left="0.7" right="0.7" top="0.75" bottom="0.75" header="0.3" footer="0.3"/>
  <pageSetup paperSize="9" scale="78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13" zoomScale="80" zoomScaleNormal="80" workbookViewId="0">
      <selection activeCell="A11" sqref="A11:E11"/>
    </sheetView>
  </sheetViews>
  <sheetFormatPr defaultRowHeight="15" x14ac:dyDescent="0.25"/>
  <cols>
    <col min="1" max="1" width="60" style="22" customWidth="1"/>
    <col min="2" max="2" width="16.140625" style="23" customWidth="1"/>
    <col min="3" max="3" width="10.7109375" style="23" customWidth="1"/>
    <col min="4" max="4" width="14.42578125" style="36" customWidth="1"/>
    <col min="5" max="5" width="13.140625" style="23" customWidth="1"/>
    <col min="6" max="6" width="11" style="23" bestFit="1" customWidth="1"/>
    <col min="7" max="253" width="9.140625" style="23"/>
    <col min="254" max="254" width="60" style="23" customWidth="1"/>
    <col min="255" max="255" width="20.85546875" style="23" customWidth="1"/>
    <col min="256" max="256" width="9.28515625" style="23" bestFit="1" customWidth="1"/>
    <col min="257" max="257" width="11.140625" style="23" customWidth="1"/>
    <col min="258" max="258" width="10.85546875" style="23" customWidth="1"/>
    <col min="259" max="259" width="13.28515625" style="23" customWidth="1"/>
    <col min="260" max="260" width="22.28515625" style="23" customWidth="1"/>
    <col min="261" max="261" width="24.85546875" style="23" customWidth="1"/>
    <col min="262" max="262" width="11" style="23" bestFit="1" customWidth="1"/>
    <col min="263" max="509" width="9.140625" style="23"/>
    <col min="510" max="510" width="60" style="23" customWidth="1"/>
    <col min="511" max="511" width="20.85546875" style="23" customWidth="1"/>
    <col min="512" max="512" width="9.28515625" style="23" bestFit="1" customWidth="1"/>
    <col min="513" max="513" width="11.140625" style="23" customWidth="1"/>
    <col min="514" max="514" width="10.85546875" style="23" customWidth="1"/>
    <col min="515" max="515" width="13.28515625" style="23" customWidth="1"/>
    <col min="516" max="516" width="22.28515625" style="23" customWidth="1"/>
    <col min="517" max="517" width="24.85546875" style="23" customWidth="1"/>
    <col min="518" max="518" width="11" style="23" bestFit="1" customWidth="1"/>
    <col min="519" max="765" width="9.140625" style="23"/>
    <col min="766" max="766" width="60" style="23" customWidth="1"/>
    <col min="767" max="767" width="20.85546875" style="23" customWidth="1"/>
    <col min="768" max="768" width="9.28515625" style="23" bestFit="1" customWidth="1"/>
    <col min="769" max="769" width="11.140625" style="23" customWidth="1"/>
    <col min="770" max="770" width="10.85546875" style="23" customWidth="1"/>
    <col min="771" max="771" width="13.28515625" style="23" customWidth="1"/>
    <col min="772" max="772" width="22.28515625" style="23" customWidth="1"/>
    <col min="773" max="773" width="24.85546875" style="23" customWidth="1"/>
    <col min="774" max="774" width="11" style="23" bestFit="1" customWidth="1"/>
    <col min="775" max="1021" width="9.140625" style="23"/>
    <col min="1022" max="1022" width="60" style="23" customWidth="1"/>
    <col min="1023" max="1023" width="20.85546875" style="23" customWidth="1"/>
    <col min="1024" max="1024" width="9.28515625" style="23" bestFit="1" customWidth="1"/>
    <col min="1025" max="1025" width="11.140625" style="23" customWidth="1"/>
    <col min="1026" max="1026" width="10.85546875" style="23" customWidth="1"/>
    <col min="1027" max="1027" width="13.28515625" style="23" customWidth="1"/>
    <col min="1028" max="1028" width="22.28515625" style="23" customWidth="1"/>
    <col min="1029" max="1029" width="24.85546875" style="23" customWidth="1"/>
    <col min="1030" max="1030" width="11" style="23" bestFit="1" customWidth="1"/>
    <col min="1031" max="1277" width="9.140625" style="23"/>
    <col min="1278" max="1278" width="60" style="23" customWidth="1"/>
    <col min="1279" max="1279" width="20.85546875" style="23" customWidth="1"/>
    <col min="1280" max="1280" width="9.28515625" style="23" bestFit="1" customWidth="1"/>
    <col min="1281" max="1281" width="11.140625" style="23" customWidth="1"/>
    <col min="1282" max="1282" width="10.85546875" style="23" customWidth="1"/>
    <col min="1283" max="1283" width="13.28515625" style="23" customWidth="1"/>
    <col min="1284" max="1284" width="22.28515625" style="23" customWidth="1"/>
    <col min="1285" max="1285" width="24.85546875" style="23" customWidth="1"/>
    <col min="1286" max="1286" width="11" style="23" bestFit="1" customWidth="1"/>
    <col min="1287" max="1533" width="9.140625" style="23"/>
    <col min="1534" max="1534" width="60" style="23" customWidth="1"/>
    <col min="1535" max="1535" width="20.85546875" style="23" customWidth="1"/>
    <col min="1536" max="1536" width="9.28515625" style="23" bestFit="1" customWidth="1"/>
    <col min="1537" max="1537" width="11.140625" style="23" customWidth="1"/>
    <col min="1538" max="1538" width="10.85546875" style="23" customWidth="1"/>
    <col min="1539" max="1539" width="13.28515625" style="23" customWidth="1"/>
    <col min="1540" max="1540" width="22.28515625" style="23" customWidth="1"/>
    <col min="1541" max="1541" width="24.85546875" style="23" customWidth="1"/>
    <col min="1542" max="1542" width="11" style="23" bestFit="1" customWidth="1"/>
    <col min="1543" max="1789" width="9.140625" style="23"/>
    <col min="1790" max="1790" width="60" style="23" customWidth="1"/>
    <col min="1791" max="1791" width="20.85546875" style="23" customWidth="1"/>
    <col min="1792" max="1792" width="9.28515625" style="23" bestFit="1" customWidth="1"/>
    <col min="1793" max="1793" width="11.140625" style="23" customWidth="1"/>
    <col min="1794" max="1794" width="10.85546875" style="23" customWidth="1"/>
    <col min="1795" max="1795" width="13.28515625" style="23" customWidth="1"/>
    <col min="1796" max="1796" width="22.28515625" style="23" customWidth="1"/>
    <col min="1797" max="1797" width="24.85546875" style="23" customWidth="1"/>
    <col min="1798" max="1798" width="11" style="23" bestFit="1" customWidth="1"/>
    <col min="1799" max="2045" width="9.140625" style="23"/>
    <col min="2046" max="2046" width="60" style="23" customWidth="1"/>
    <col min="2047" max="2047" width="20.85546875" style="23" customWidth="1"/>
    <col min="2048" max="2048" width="9.28515625" style="23" bestFit="1" customWidth="1"/>
    <col min="2049" max="2049" width="11.140625" style="23" customWidth="1"/>
    <col min="2050" max="2050" width="10.85546875" style="23" customWidth="1"/>
    <col min="2051" max="2051" width="13.28515625" style="23" customWidth="1"/>
    <col min="2052" max="2052" width="22.28515625" style="23" customWidth="1"/>
    <col min="2053" max="2053" width="24.85546875" style="23" customWidth="1"/>
    <col min="2054" max="2054" width="11" style="23" bestFit="1" customWidth="1"/>
    <col min="2055" max="2301" width="9.140625" style="23"/>
    <col min="2302" max="2302" width="60" style="23" customWidth="1"/>
    <col min="2303" max="2303" width="20.85546875" style="23" customWidth="1"/>
    <col min="2304" max="2304" width="9.28515625" style="23" bestFit="1" customWidth="1"/>
    <col min="2305" max="2305" width="11.140625" style="23" customWidth="1"/>
    <col min="2306" max="2306" width="10.85546875" style="23" customWidth="1"/>
    <col min="2307" max="2307" width="13.28515625" style="23" customWidth="1"/>
    <col min="2308" max="2308" width="22.28515625" style="23" customWidth="1"/>
    <col min="2309" max="2309" width="24.85546875" style="23" customWidth="1"/>
    <col min="2310" max="2310" width="11" style="23" bestFit="1" customWidth="1"/>
    <col min="2311" max="2557" width="9.140625" style="23"/>
    <col min="2558" max="2558" width="60" style="23" customWidth="1"/>
    <col min="2559" max="2559" width="20.85546875" style="23" customWidth="1"/>
    <col min="2560" max="2560" width="9.28515625" style="23" bestFit="1" customWidth="1"/>
    <col min="2561" max="2561" width="11.140625" style="23" customWidth="1"/>
    <col min="2562" max="2562" width="10.85546875" style="23" customWidth="1"/>
    <col min="2563" max="2563" width="13.28515625" style="23" customWidth="1"/>
    <col min="2564" max="2564" width="22.28515625" style="23" customWidth="1"/>
    <col min="2565" max="2565" width="24.85546875" style="23" customWidth="1"/>
    <col min="2566" max="2566" width="11" style="23" bestFit="1" customWidth="1"/>
    <col min="2567" max="2813" width="9.140625" style="23"/>
    <col min="2814" max="2814" width="60" style="23" customWidth="1"/>
    <col min="2815" max="2815" width="20.85546875" style="23" customWidth="1"/>
    <col min="2816" max="2816" width="9.28515625" style="23" bestFit="1" customWidth="1"/>
    <col min="2817" max="2817" width="11.140625" style="23" customWidth="1"/>
    <col min="2818" max="2818" width="10.85546875" style="23" customWidth="1"/>
    <col min="2819" max="2819" width="13.28515625" style="23" customWidth="1"/>
    <col min="2820" max="2820" width="22.28515625" style="23" customWidth="1"/>
    <col min="2821" max="2821" width="24.85546875" style="23" customWidth="1"/>
    <col min="2822" max="2822" width="11" style="23" bestFit="1" customWidth="1"/>
    <col min="2823" max="3069" width="9.140625" style="23"/>
    <col min="3070" max="3070" width="60" style="23" customWidth="1"/>
    <col min="3071" max="3071" width="20.85546875" style="23" customWidth="1"/>
    <col min="3072" max="3072" width="9.28515625" style="23" bestFit="1" customWidth="1"/>
    <col min="3073" max="3073" width="11.140625" style="23" customWidth="1"/>
    <col min="3074" max="3074" width="10.85546875" style="23" customWidth="1"/>
    <col min="3075" max="3075" width="13.28515625" style="23" customWidth="1"/>
    <col min="3076" max="3076" width="22.28515625" style="23" customWidth="1"/>
    <col min="3077" max="3077" width="24.85546875" style="23" customWidth="1"/>
    <col min="3078" max="3078" width="11" style="23" bestFit="1" customWidth="1"/>
    <col min="3079" max="3325" width="9.140625" style="23"/>
    <col min="3326" max="3326" width="60" style="23" customWidth="1"/>
    <col min="3327" max="3327" width="20.85546875" style="23" customWidth="1"/>
    <col min="3328" max="3328" width="9.28515625" style="23" bestFit="1" customWidth="1"/>
    <col min="3329" max="3329" width="11.140625" style="23" customWidth="1"/>
    <col min="3330" max="3330" width="10.85546875" style="23" customWidth="1"/>
    <col min="3331" max="3331" width="13.28515625" style="23" customWidth="1"/>
    <col min="3332" max="3332" width="22.28515625" style="23" customWidth="1"/>
    <col min="3333" max="3333" width="24.85546875" style="23" customWidth="1"/>
    <col min="3334" max="3334" width="11" style="23" bestFit="1" customWidth="1"/>
    <col min="3335" max="3581" width="9.140625" style="23"/>
    <col min="3582" max="3582" width="60" style="23" customWidth="1"/>
    <col min="3583" max="3583" width="20.85546875" style="23" customWidth="1"/>
    <col min="3584" max="3584" width="9.28515625" style="23" bestFit="1" customWidth="1"/>
    <col min="3585" max="3585" width="11.140625" style="23" customWidth="1"/>
    <col min="3586" max="3586" width="10.85546875" style="23" customWidth="1"/>
    <col min="3587" max="3587" width="13.28515625" style="23" customWidth="1"/>
    <col min="3588" max="3588" width="22.28515625" style="23" customWidth="1"/>
    <col min="3589" max="3589" width="24.85546875" style="23" customWidth="1"/>
    <col min="3590" max="3590" width="11" style="23" bestFit="1" customWidth="1"/>
    <col min="3591" max="3837" width="9.140625" style="23"/>
    <col min="3838" max="3838" width="60" style="23" customWidth="1"/>
    <col min="3839" max="3839" width="20.85546875" style="23" customWidth="1"/>
    <col min="3840" max="3840" width="9.28515625" style="23" bestFit="1" customWidth="1"/>
    <col min="3841" max="3841" width="11.140625" style="23" customWidth="1"/>
    <col min="3842" max="3842" width="10.85546875" style="23" customWidth="1"/>
    <col min="3843" max="3843" width="13.28515625" style="23" customWidth="1"/>
    <col min="3844" max="3844" width="22.28515625" style="23" customWidth="1"/>
    <col min="3845" max="3845" width="24.85546875" style="23" customWidth="1"/>
    <col min="3846" max="3846" width="11" style="23" bestFit="1" customWidth="1"/>
    <col min="3847" max="4093" width="9.140625" style="23"/>
    <col min="4094" max="4094" width="60" style="23" customWidth="1"/>
    <col min="4095" max="4095" width="20.85546875" style="23" customWidth="1"/>
    <col min="4096" max="4096" width="9.28515625" style="23" bestFit="1" customWidth="1"/>
    <col min="4097" max="4097" width="11.140625" style="23" customWidth="1"/>
    <col min="4098" max="4098" width="10.85546875" style="23" customWidth="1"/>
    <col min="4099" max="4099" width="13.28515625" style="23" customWidth="1"/>
    <col min="4100" max="4100" width="22.28515625" style="23" customWidth="1"/>
    <col min="4101" max="4101" width="24.85546875" style="23" customWidth="1"/>
    <col min="4102" max="4102" width="11" style="23" bestFit="1" customWidth="1"/>
    <col min="4103" max="4349" width="9.140625" style="23"/>
    <col min="4350" max="4350" width="60" style="23" customWidth="1"/>
    <col min="4351" max="4351" width="20.85546875" style="23" customWidth="1"/>
    <col min="4352" max="4352" width="9.28515625" style="23" bestFit="1" customWidth="1"/>
    <col min="4353" max="4353" width="11.140625" style="23" customWidth="1"/>
    <col min="4354" max="4354" width="10.85546875" style="23" customWidth="1"/>
    <col min="4355" max="4355" width="13.28515625" style="23" customWidth="1"/>
    <col min="4356" max="4356" width="22.28515625" style="23" customWidth="1"/>
    <col min="4357" max="4357" width="24.85546875" style="23" customWidth="1"/>
    <col min="4358" max="4358" width="11" style="23" bestFit="1" customWidth="1"/>
    <col min="4359" max="4605" width="9.140625" style="23"/>
    <col min="4606" max="4606" width="60" style="23" customWidth="1"/>
    <col min="4607" max="4607" width="20.85546875" style="23" customWidth="1"/>
    <col min="4608" max="4608" width="9.28515625" style="23" bestFit="1" customWidth="1"/>
    <col min="4609" max="4609" width="11.140625" style="23" customWidth="1"/>
    <col min="4610" max="4610" width="10.85546875" style="23" customWidth="1"/>
    <col min="4611" max="4611" width="13.28515625" style="23" customWidth="1"/>
    <col min="4612" max="4612" width="22.28515625" style="23" customWidth="1"/>
    <col min="4613" max="4613" width="24.85546875" style="23" customWidth="1"/>
    <col min="4614" max="4614" width="11" style="23" bestFit="1" customWidth="1"/>
    <col min="4615" max="4861" width="9.140625" style="23"/>
    <col min="4862" max="4862" width="60" style="23" customWidth="1"/>
    <col min="4863" max="4863" width="20.85546875" style="23" customWidth="1"/>
    <col min="4864" max="4864" width="9.28515625" style="23" bestFit="1" customWidth="1"/>
    <col min="4865" max="4865" width="11.140625" style="23" customWidth="1"/>
    <col min="4866" max="4866" width="10.85546875" style="23" customWidth="1"/>
    <col min="4867" max="4867" width="13.28515625" style="23" customWidth="1"/>
    <col min="4868" max="4868" width="22.28515625" style="23" customWidth="1"/>
    <col min="4869" max="4869" width="24.85546875" style="23" customWidth="1"/>
    <col min="4870" max="4870" width="11" style="23" bestFit="1" customWidth="1"/>
    <col min="4871" max="5117" width="9.140625" style="23"/>
    <col min="5118" max="5118" width="60" style="23" customWidth="1"/>
    <col min="5119" max="5119" width="20.85546875" style="23" customWidth="1"/>
    <col min="5120" max="5120" width="9.28515625" style="23" bestFit="1" customWidth="1"/>
    <col min="5121" max="5121" width="11.140625" style="23" customWidth="1"/>
    <col min="5122" max="5122" width="10.85546875" style="23" customWidth="1"/>
    <col min="5123" max="5123" width="13.28515625" style="23" customWidth="1"/>
    <col min="5124" max="5124" width="22.28515625" style="23" customWidth="1"/>
    <col min="5125" max="5125" width="24.85546875" style="23" customWidth="1"/>
    <col min="5126" max="5126" width="11" style="23" bestFit="1" customWidth="1"/>
    <col min="5127" max="5373" width="9.140625" style="23"/>
    <col min="5374" max="5374" width="60" style="23" customWidth="1"/>
    <col min="5375" max="5375" width="20.85546875" style="23" customWidth="1"/>
    <col min="5376" max="5376" width="9.28515625" style="23" bestFit="1" customWidth="1"/>
    <col min="5377" max="5377" width="11.140625" style="23" customWidth="1"/>
    <col min="5378" max="5378" width="10.85546875" style="23" customWidth="1"/>
    <col min="5379" max="5379" width="13.28515625" style="23" customWidth="1"/>
    <col min="5380" max="5380" width="22.28515625" style="23" customWidth="1"/>
    <col min="5381" max="5381" width="24.85546875" style="23" customWidth="1"/>
    <col min="5382" max="5382" width="11" style="23" bestFit="1" customWidth="1"/>
    <col min="5383" max="5629" width="9.140625" style="23"/>
    <col min="5630" max="5630" width="60" style="23" customWidth="1"/>
    <col min="5631" max="5631" width="20.85546875" style="23" customWidth="1"/>
    <col min="5632" max="5632" width="9.28515625" style="23" bestFit="1" customWidth="1"/>
    <col min="5633" max="5633" width="11.140625" style="23" customWidth="1"/>
    <col min="5634" max="5634" width="10.85546875" style="23" customWidth="1"/>
    <col min="5635" max="5635" width="13.28515625" style="23" customWidth="1"/>
    <col min="5636" max="5636" width="22.28515625" style="23" customWidth="1"/>
    <col min="5637" max="5637" width="24.85546875" style="23" customWidth="1"/>
    <col min="5638" max="5638" width="11" style="23" bestFit="1" customWidth="1"/>
    <col min="5639" max="5885" width="9.140625" style="23"/>
    <col min="5886" max="5886" width="60" style="23" customWidth="1"/>
    <col min="5887" max="5887" width="20.85546875" style="23" customWidth="1"/>
    <col min="5888" max="5888" width="9.28515625" style="23" bestFit="1" customWidth="1"/>
    <col min="5889" max="5889" width="11.140625" style="23" customWidth="1"/>
    <col min="5890" max="5890" width="10.85546875" style="23" customWidth="1"/>
    <col min="5891" max="5891" width="13.28515625" style="23" customWidth="1"/>
    <col min="5892" max="5892" width="22.28515625" style="23" customWidth="1"/>
    <col min="5893" max="5893" width="24.85546875" style="23" customWidth="1"/>
    <col min="5894" max="5894" width="11" style="23" bestFit="1" customWidth="1"/>
    <col min="5895" max="6141" width="9.140625" style="23"/>
    <col min="6142" max="6142" width="60" style="23" customWidth="1"/>
    <col min="6143" max="6143" width="20.85546875" style="23" customWidth="1"/>
    <col min="6144" max="6144" width="9.28515625" style="23" bestFit="1" customWidth="1"/>
    <col min="6145" max="6145" width="11.140625" style="23" customWidth="1"/>
    <col min="6146" max="6146" width="10.85546875" style="23" customWidth="1"/>
    <col min="6147" max="6147" width="13.28515625" style="23" customWidth="1"/>
    <col min="6148" max="6148" width="22.28515625" style="23" customWidth="1"/>
    <col min="6149" max="6149" width="24.85546875" style="23" customWidth="1"/>
    <col min="6150" max="6150" width="11" style="23" bestFit="1" customWidth="1"/>
    <col min="6151" max="6397" width="9.140625" style="23"/>
    <col min="6398" max="6398" width="60" style="23" customWidth="1"/>
    <col min="6399" max="6399" width="20.85546875" style="23" customWidth="1"/>
    <col min="6400" max="6400" width="9.28515625" style="23" bestFit="1" customWidth="1"/>
    <col min="6401" max="6401" width="11.140625" style="23" customWidth="1"/>
    <col min="6402" max="6402" width="10.85546875" style="23" customWidth="1"/>
    <col min="6403" max="6403" width="13.28515625" style="23" customWidth="1"/>
    <col min="6404" max="6404" width="22.28515625" style="23" customWidth="1"/>
    <col min="6405" max="6405" width="24.85546875" style="23" customWidth="1"/>
    <col min="6406" max="6406" width="11" style="23" bestFit="1" customWidth="1"/>
    <col min="6407" max="6653" width="9.140625" style="23"/>
    <col min="6654" max="6654" width="60" style="23" customWidth="1"/>
    <col min="6655" max="6655" width="20.85546875" style="23" customWidth="1"/>
    <col min="6656" max="6656" width="9.28515625" style="23" bestFit="1" customWidth="1"/>
    <col min="6657" max="6657" width="11.140625" style="23" customWidth="1"/>
    <col min="6658" max="6658" width="10.85546875" style="23" customWidth="1"/>
    <col min="6659" max="6659" width="13.28515625" style="23" customWidth="1"/>
    <col min="6660" max="6660" width="22.28515625" style="23" customWidth="1"/>
    <col min="6661" max="6661" width="24.85546875" style="23" customWidth="1"/>
    <col min="6662" max="6662" width="11" style="23" bestFit="1" customWidth="1"/>
    <col min="6663" max="6909" width="9.140625" style="23"/>
    <col min="6910" max="6910" width="60" style="23" customWidth="1"/>
    <col min="6911" max="6911" width="20.85546875" style="23" customWidth="1"/>
    <col min="6912" max="6912" width="9.28515625" style="23" bestFit="1" customWidth="1"/>
    <col min="6913" max="6913" width="11.140625" style="23" customWidth="1"/>
    <col min="6914" max="6914" width="10.85546875" style="23" customWidth="1"/>
    <col min="6915" max="6915" width="13.28515625" style="23" customWidth="1"/>
    <col min="6916" max="6916" width="22.28515625" style="23" customWidth="1"/>
    <col min="6917" max="6917" width="24.85546875" style="23" customWidth="1"/>
    <col min="6918" max="6918" width="11" style="23" bestFit="1" customWidth="1"/>
    <col min="6919" max="7165" width="9.140625" style="23"/>
    <col min="7166" max="7166" width="60" style="23" customWidth="1"/>
    <col min="7167" max="7167" width="20.85546875" style="23" customWidth="1"/>
    <col min="7168" max="7168" width="9.28515625" style="23" bestFit="1" customWidth="1"/>
    <col min="7169" max="7169" width="11.140625" style="23" customWidth="1"/>
    <col min="7170" max="7170" width="10.85546875" style="23" customWidth="1"/>
    <col min="7171" max="7171" width="13.28515625" style="23" customWidth="1"/>
    <col min="7172" max="7172" width="22.28515625" style="23" customWidth="1"/>
    <col min="7173" max="7173" width="24.85546875" style="23" customWidth="1"/>
    <col min="7174" max="7174" width="11" style="23" bestFit="1" customWidth="1"/>
    <col min="7175" max="7421" width="9.140625" style="23"/>
    <col min="7422" max="7422" width="60" style="23" customWidth="1"/>
    <col min="7423" max="7423" width="20.85546875" style="23" customWidth="1"/>
    <col min="7424" max="7424" width="9.28515625" style="23" bestFit="1" customWidth="1"/>
    <col min="7425" max="7425" width="11.140625" style="23" customWidth="1"/>
    <col min="7426" max="7426" width="10.85546875" style="23" customWidth="1"/>
    <col min="7427" max="7427" width="13.28515625" style="23" customWidth="1"/>
    <col min="7428" max="7428" width="22.28515625" style="23" customWidth="1"/>
    <col min="7429" max="7429" width="24.85546875" style="23" customWidth="1"/>
    <col min="7430" max="7430" width="11" style="23" bestFit="1" customWidth="1"/>
    <col min="7431" max="7677" width="9.140625" style="23"/>
    <col min="7678" max="7678" width="60" style="23" customWidth="1"/>
    <col min="7679" max="7679" width="20.85546875" style="23" customWidth="1"/>
    <col min="7680" max="7680" width="9.28515625" style="23" bestFit="1" customWidth="1"/>
    <col min="7681" max="7681" width="11.140625" style="23" customWidth="1"/>
    <col min="7682" max="7682" width="10.85546875" style="23" customWidth="1"/>
    <col min="7683" max="7683" width="13.28515625" style="23" customWidth="1"/>
    <col min="7684" max="7684" width="22.28515625" style="23" customWidth="1"/>
    <col min="7685" max="7685" width="24.85546875" style="23" customWidth="1"/>
    <col min="7686" max="7686" width="11" style="23" bestFit="1" customWidth="1"/>
    <col min="7687" max="7933" width="9.140625" style="23"/>
    <col min="7934" max="7934" width="60" style="23" customWidth="1"/>
    <col min="7935" max="7935" width="20.85546875" style="23" customWidth="1"/>
    <col min="7936" max="7936" width="9.28515625" style="23" bestFit="1" customWidth="1"/>
    <col min="7937" max="7937" width="11.140625" style="23" customWidth="1"/>
    <col min="7938" max="7938" width="10.85546875" style="23" customWidth="1"/>
    <col min="7939" max="7939" width="13.28515625" style="23" customWidth="1"/>
    <col min="7940" max="7940" width="22.28515625" style="23" customWidth="1"/>
    <col min="7941" max="7941" width="24.85546875" style="23" customWidth="1"/>
    <col min="7942" max="7942" width="11" style="23" bestFit="1" customWidth="1"/>
    <col min="7943" max="8189" width="9.140625" style="23"/>
    <col min="8190" max="8190" width="60" style="23" customWidth="1"/>
    <col min="8191" max="8191" width="20.85546875" style="23" customWidth="1"/>
    <col min="8192" max="8192" width="9.28515625" style="23" bestFit="1" customWidth="1"/>
    <col min="8193" max="8193" width="11.140625" style="23" customWidth="1"/>
    <col min="8194" max="8194" width="10.85546875" style="23" customWidth="1"/>
    <col min="8195" max="8195" width="13.28515625" style="23" customWidth="1"/>
    <col min="8196" max="8196" width="22.28515625" style="23" customWidth="1"/>
    <col min="8197" max="8197" width="24.85546875" style="23" customWidth="1"/>
    <col min="8198" max="8198" width="11" style="23" bestFit="1" customWidth="1"/>
    <col min="8199" max="8445" width="9.140625" style="23"/>
    <col min="8446" max="8446" width="60" style="23" customWidth="1"/>
    <col min="8447" max="8447" width="20.85546875" style="23" customWidth="1"/>
    <col min="8448" max="8448" width="9.28515625" style="23" bestFit="1" customWidth="1"/>
    <col min="8449" max="8449" width="11.140625" style="23" customWidth="1"/>
    <col min="8450" max="8450" width="10.85546875" style="23" customWidth="1"/>
    <col min="8451" max="8451" width="13.28515625" style="23" customWidth="1"/>
    <col min="8452" max="8452" width="22.28515625" style="23" customWidth="1"/>
    <col min="8453" max="8453" width="24.85546875" style="23" customWidth="1"/>
    <col min="8454" max="8454" width="11" style="23" bestFit="1" customWidth="1"/>
    <col min="8455" max="8701" width="9.140625" style="23"/>
    <col min="8702" max="8702" width="60" style="23" customWidth="1"/>
    <col min="8703" max="8703" width="20.85546875" style="23" customWidth="1"/>
    <col min="8704" max="8704" width="9.28515625" style="23" bestFit="1" customWidth="1"/>
    <col min="8705" max="8705" width="11.140625" style="23" customWidth="1"/>
    <col min="8706" max="8706" width="10.85546875" style="23" customWidth="1"/>
    <col min="8707" max="8707" width="13.28515625" style="23" customWidth="1"/>
    <col min="8708" max="8708" width="22.28515625" style="23" customWidth="1"/>
    <col min="8709" max="8709" width="24.85546875" style="23" customWidth="1"/>
    <col min="8710" max="8710" width="11" style="23" bestFit="1" customWidth="1"/>
    <col min="8711" max="8957" width="9.140625" style="23"/>
    <col min="8958" max="8958" width="60" style="23" customWidth="1"/>
    <col min="8959" max="8959" width="20.85546875" style="23" customWidth="1"/>
    <col min="8960" max="8960" width="9.28515625" style="23" bestFit="1" customWidth="1"/>
    <col min="8961" max="8961" width="11.140625" style="23" customWidth="1"/>
    <col min="8962" max="8962" width="10.85546875" style="23" customWidth="1"/>
    <col min="8963" max="8963" width="13.28515625" style="23" customWidth="1"/>
    <col min="8964" max="8964" width="22.28515625" style="23" customWidth="1"/>
    <col min="8965" max="8965" width="24.85546875" style="23" customWidth="1"/>
    <col min="8966" max="8966" width="11" style="23" bestFit="1" customWidth="1"/>
    <col min="8967" max="9213" width="9.140625" style="23"/>
    <col min="9214" max="9214" width="60" style="23" customWidth="1"/>
    <col min="9215" max="9215" width="20.85546875" style="23" customWidth="1"/>
    <col min="9216" max="9216" width="9.28515625" style="23" bestFit="1" customWidth="1"/>
    <col min="9217" max="9217" width="11.140625" style="23" customWidth="1"/>
    <col min="9218" max="9218" width="10.85546875" style="23" customWidth="1"/>
    <col min="9219" max="9219" width="13.28515625" style="23" customWidth="1"/>
    <col min="9220" max="9220" width="22.28515625" style="23" customWidth="1"/>
    <col min="9221" max="9221" width="24.85546875" style="23" customWidth="1"/>
    <col min="9222" max="9222" width="11" style="23" bestFit="1" customWidth="1"/>
    <col min="9223" max="9469" width="9.140625" style="23"/>
    <col min="9470" max="9470" width="60" style="23" customWidth="1"/>
    <col min="9471" max="9471" width="20.85546875" style="23" customWidth="1"/>
    <col min="9472" max="9472" width="9.28515625" style="23" bestFit="1" customWidth="1"/>
    <col min="9473" max="9473" width="11.140625" style="23" customWidth="1"/>
    <col min="9474" max="9474" width="10.85546875" style="23" customWidth="1"/>
    <col min="9475" max="9475" width="13.28515625" style="23" customWidth="1"/>
    <col min="9476" max="9476" width="22.28515625" style="23" customWidth="1"/>
    <col min="9477" max="9477" width="24.85546875" style="23" customWidth="1"/>
    <col min="9478" max="9478" width="11" style="23" bestFit="1" customWidth="1"/>
    <col min="9479" max="9725" width="9.140625" style="23"/>
    <col min="9726" max="9726" width="60" style="23" customWidth="1"/>
    <col min="9727" max="9727" width="20.85546875" style="23" customWidth="1"/>
    <col min="9728" max="9728" width="9.28515625" style="23" bestFit="1" customWidth="1"/>
    <col min="9729" max="9729" width="11.140625" style="23" customWidth="1"/>
    <col min="9730" max="9730" width="10.85546875" style="23" customWidth="1"/>
    <col min="9731" max="9731" width="13.28515625" style="23" customWidth="1"/>
    <col min="9732" max="9732" width="22.28515625" style="23" customWidth="1"/>
    <col min="9733" max="9733" width="24.85546875" style="23" customWidth="1"/>
    <col min="9734" max="9734" width="11" style="23" bestFit="1" customWidth="1"/>
    <col min="9735" max="9981" width="9.140625" style="23"/>
    <col min="9982" max="9982" width="60" style="23" customWidth="1"/>
    <col min="9983" max="9983" width="20.85546875" style="23" customWidth="1"/>
    <col min="9984" max="9984" width="9.28515625" style="23" bestFit="1" customWidth="1"/>
    <col min="9985" max="9985" width="11.140625" style="23" customWidth="1"/>
    <col min="9986" max="9986" width="10.85546875" style="23" customWidth="1"/>
    <col min="9987" max="9987" width="13.28515625" style="23" customWidth="1"/>
    <col min="9988" max="9988" width="22.28515625" style="23" customWidth="1"/>
    <col min="9989" max="9989" width="24.85546875" style="23" customWidth="1"/>
    <col min="9990" max="9990" width="11" style="23" bestFit="1" customWidth="1"/>
    <col min="9991" max="10237" width="9.140625" style="23"/>
    <col min="10238" max="10238" width="60" style="23" customWidth="1"/>
    <col min="10239" max="10239" width="20.85546875" style="23" customWidth="1"/>
    <col min="10240" max="10240" width="9.28515625" style="23" bestFit="1" customWidth="1"/>
    <col min="10241" max="10241" width="11.140625" style="23" customWidth="1"/>
    <col min="10242" max="10242" width="10.85546875" style="23" customWidth="1"/>
    <col min="10243" max="10243" width="13.28515625" style="23" customWidth="1"/>
    <col min="10244" max="10244" width="22.28515625" style="23" customWidth="1"/>
    <col min="10245" max="10245" width="24.85546875" style="23" customWidth="1"/>
    <col min="10246" max="10246" width="11" style="23" bestFit="1" customWidth="1"/>
    <col min="10247" max="10493" width="9.140625" style="23"/>
    <col min="10494" max="10494" width="60" style="23" customWidth="1"/>
    <col min="10495" max="10495" width="20.85546875" style="23" customWidth="1"/>
    <col min="10496" max="10496" width="9.28515625" style="23" bestFit="1" customWidth="1"/>
    <col min="10497" max="10497" width="11.140625" style="23" customWidth="1"/>
    <col min="10498" max="10498" width="10.85546875" style="23" customWidth="1"/>
    <col min="10499" max="10499" width="13.28515625" style="23" customWidth="1"/>
    <col min="10500" max="10500" width="22.28515625" style="23" customWidth="1"/>
    <col min="10501" max="10501" width="24.85546875" style="23" customWidth="1"/>
    <col min="10502" max="10502" width="11" style="23" bestFit="1" customWidth="1"/>
    <col min="10503" max="10749" width="9.140625" style="23"/>
    <col min="10750" max="10750" width="60" style="23" customWidth="1"/>
    <col min="10751" max="10751" width="20.85546875" style="23" customWidth="1"/>
    <col min="10752" max="10752" width="9.28515625" style="23" bestFit="1" customWidth="1"/>
    <col min="10753" max="10753" width="11.140625" style="23" customWidth="1"/>
    <col min="10754" max="10754" width="10.85546875" style="23" customWidth="1"/>
    <col min="10755" max="10755" width="13.28515625" style="23" customWidth="1"/>
    <col min="10756" max="10756" width="22.28515625" style="23" customWidth="1"/>
    <col min="10757" max="10757" width="24.85546875" style="23" customWidth="1"/>
    <col min="10758" max="10758" width="11" style="23" bestFit="1" customWidth="1"/>
    <col min="10759" max="11005" width="9.140625" style="23"/>
    <col min="11006" max="11006" width="60" style="23" customWidth="1"/>
    <col min="11007" max="11007" width="20.85546875" style="23" customWidth="1"/>
    <col min="11008" max="11008" width="9.28515625" style="23" bestFit="1" customWidth="1"/>
    <col min="11009" max="11009" width="11.140625" style="23" customWidth="1"/>
    <col min="11010" max="11010" width="10.85546875" style="23" customWidth="1"/>
    <col min="11011" max="11011" width="13.28515625" style="23" customWidth="1"/>
    <col min="11012" max="11012" width="22.28515625" style="23" customWidth="1"/>
    <col min="11013" max="11013" width="24.85546875" style="23" customWidth="1"/>
    <col min="11014" max="11014" width="11" style="23" bestFit="1" customWidth="1"/>
    <col min="11015" max="11261" width="9.140625" style="23"/>
    <col min="11262" max="11262" width="60" style="23" customWidth="1"/>
    <col min="11263" max="11263" width="20.85546875" style="23" customWidth="1"/>
    <col min="11264" max="11264" width="9.28515625" style="23" bestFit="1" customWidth="1"/>
    <col min="11265" max="11265" width="11.140625" style="23" customWidth="1"/>
    <col min="11266" max="11266" width="10.85546875" style="23" customWidth="1"/>
    <col min="11267" max="11267" width="13.28515625" style="23" customWidth="1"/>
    <col min="11268" max="11268" width="22.28515625" style="23" customWidth="1"/>
    <col min="11269" max="11269" width="24.85546875" style="23" customWidth="1"/>
    <col min="11270" max="11270" width="11" style="23" bestFit="1" customWidth="1"/>
    <col min="11271" max="11517" width="9.140625" style="23"/>
    <col min="11518" max="11518" width="60" style="23" customWidth="1"/>
    <col min="11519" max="11519" width="20.85546875" style="23" customWidth="1"/>
    <col min="11520" max="11520" width="9.28515625" style="23" bestFit="1" customWidth="1"/>
    <col min="11521" max="11521" width="11.140625" style="23" customWidth="1"/>
    <col min="11522" max="11522" width="10.85546875" style="23" customWidth="1"/>
    <col min="11523" max="11523" width="13.28515625" style="23" customWidth="1"/>
    <col min="11524" max="11524" width="22.28515625" style="23" customWidth="1"/>
    <col min="11525" max="11525" width="24.85546875" style="23" customWidth="1"/>
    <col min="11526" max="11526" width="11" style="23" bestFit="1" customWidth="1"/>
    <col min="11527" max="11773" width="9.140625" style="23"/>
    <col min="11774" max="11774" width="60" style="23" customWidth="1"/>
    <col min="11775" max="11775" width="20.85546875" style="23" customWidth="1"/>
    <col min="11776" max="11776" width="9.28515625" style="23" bestFit="1" customWidth="1"/>
    <col min="11777" max="11777" width="11.140625" style="23" customWidth="1"/>
    <col min="11778" max="11778" width="10.85546875" style="23" customWidth="1"/>
    <col min="11779" max="11779" width="13.28515625" style="23" customWidth="1"/>
    <col min="11780" max="11780" width="22.28515625" style="23" customWidth="1"/>
    <col min="11781" max="11781" width="24.85546875" style="23" customWidth="1"/>
    <col min="11782" max="11782" width="11" style="23" bestFit="1" customWidth="1"/>
    <col min="11783" max="12029" width="9.140625" style="23"/>
    <col min="12030" max="12030" width="60" style="23" customWidth="1"/>
    <col min="12031" max="12031" width="20.85546875" style="23" customWidth="1"/>
    <col min="12032" max="12032" width="9.28515625" style="23" bestFit="1" customWidth="1"/>
    <col min="12033" max="12033" width="11.140625" style="23" customWidth="1"/>
    <col min="12034" max="12034" width="10.85546875" style="23" customWidth="1"/>
    <col min="12035" max="12035" width="13.28515625" style="23" customWidth="1"/>
    <col min="12036" max="12036" width="22.28515625" style="23" customWidth="1"/>
    <col min="12037" max="12037" width="24.85546875" style="23" customWidth="1"/>
    <col min="12038" max="12038" width="11" style="23" bestFit="1" customWidth="1"/>
    <col min="12039" max="12285" width="9.140625" style="23"/>
    <col min="12286" max="12286" width="60" style="23" customWidth="1"/>
    <col min="12287" max="12287" width="20.85546875" style="23" customWidth="1"/>
    <col min="12288" max="12288" width="9.28515625" style="23" bestFit="1" customWidth="1"/>
    <col min="12289" max="12289" width="11.140625" style="23" customWidth="1"/>
    <col min="12290" max="12290" width="10.85546875" style="23" customWidth="1"/>
    <col min="12291" max="12291" width="13.28515625" style="23" customWidth="1"/>
    <col min="12292" max="12292" width="22.28515625" style="23" customWidth="1"/>
    <col min="12293" max="12293" width="24.85546875" style="23" customWidth="1"/>
    <col min="12294" max="12294" width="11" style="23" bestFit="1" customWidth="1"/>
    <col min="12295" max="12541" width="9.140625" style="23"/>
    <col min="12542" max="12542" width="60" style="23" customWidth="1"/>
    <col min="12543" max="12543" width="20.85546875" style="23" customWidth="1"/>
    <col min="12544" max="12544" width="9.28515625" style="23" bestFit="1" customWidth="1"/>
    <col min="12545" max="12545" width="11.140625" style="23" customWidth="1"/>
    <col min="12546" max="12546" width="10.85546875" style="23" customWidth="1"/>
    <col min="12547" max="12547" width="13.28515625" style="23" customWidth="1"/>
    <col min="12548" max="12548" width="22.28515625" style="23" customWidth="1"/>
    <col min="12549" max="12549" width="24.85546875" style="23" customWidth="1"/>
    <col min="12550" max="12550" width="11" style="23" bestFit="1" customWidth="1"/>
    <col min="12551" max="12797" width="9.140625" style="23"/>
    <col min="12798" max="12798" width="60" style="23" customWidth="1"/>
    <col min="12799" max="12799" width="20.85546875" style="23" customWidth="1"/>
    <col min="12800" max="12800" width="9.28515625" style="23" bestFit="1" customWidth="1"/>
    <col min="12801" max="12801" width="11.140625" style="23" customWidth="1"/>
    <col min="12802" max="12802" width="10.85546875" style="23" customWidth="1"/>
    <col min="12803" max="12803" width="13.28515625" style="23" customWidth="1"/>
    <col min="12804" max="12804" width="22.28515625" style="23" customWidth="1"/>
    <col min="12805" max="12805" width="24.85546875" style="23" customWidth="1"/>
    <col min="12806" max="12806" width="11" style="23" bestFit="1" customWidth="1"/>
    <col min="12807" max="13053" width="9.140625" style="23"/>
    <col min="13054" max="13054" width="60" style="23" customWidth="1"/>
    <col min="13055" max="13055" width="20.85546875" style="23" customWidth="1"/>
    <col min="13056" max="13056" width="9.28515625" style="23" bestFit="1" customWidth="1"/>
    <col min="13057" max="13057" width="11.140625" style="23" customWidth="1"/>
    <col min="13058" max="13058" width="10.85546875" style="23" customWidth="1"/>
    <col min="13059" max="13059" width="13.28515625" style="23" customWidth="1"/>
    <col min="13060" max="13060" width="22.28515625" style="23" customWidth="1"/>
    <col min="13061" max="13061" width="24.85546875" style="23" customWidth="1"/>
    <col min="13062" max="13062" width="11" style="23" bestFit="1" customWidth="1"/>
    <col min="13063" max="13309" width="9.140625" style="23"/>
    <col min="13310" max="13310" width="60" style="23" customWidth="1"/>
    <col min="13311" max="13311" width="20.85546875" style="23" customWidth="1"/>
    <col min="13312" max="13312" width="9.28515625" style="23" bestFit="1" customWidth="1"/>
    <col min="13313" max="13313" width="11.140625" style="23" customWidth="1"/>
    <col min="13314" max="13314" width="10.85546875" style="23" customWidth="1"/>
    <col min="13315" max="13315" width="13.28515625" style="23" customWidth="1"/>
    <col min="13316" max="13316" width="22.28515625" style="23" customWidth="1"/>
    <col min="13317" max="13317" width="24.85546875" style="23" customWidth="1"/>
    <col min="13318" max="13318" width="11" style="23" bestFit="1" customWidth="1"/>
    <col min="13319" max="13565" width="9.140625" style="23"/>
    <col min="13566" max="13566" width="60" style="23" customWidth="1"/>
    <col min="13567" max="13567" width="20.85546875" style="23" customWidth="1"/>
    <col min="13568" max="13568" width="9.28515625" style="23" bestFit="1" customWidth="1"/>
    <col min="13569" max="13569" width="11.140625" style="23" customWidth="1"/>
    <col min="13570" max="13570" width="10.85546875" style="23" customWidth="1"/>
    <col min="13571" max="13571" width="13.28515625" style="23" customWidth="1"/>
    <col min="13572" max="13572" width="22.28515625" style="23" customWidth="1"/>
    <col min="13573" max="13573" width="24.85546875" style="23" customWidth="1"/>
    <col min="13574" max="13574" width="11" style="23" bestFit="1" customWidth="1"/>
    <col min="13575" max="13821" width="9.140625" style="23"/>
    <col min="13822" max="13822" width="60" style="23" customWidth="1"/>
    <col min="13823" max="13823" width="20.85546875" style="23" customWidth="1"/>
    <col min="13824" max="13824" width="9.28515625" style="23" bestFit="1" customWidth="1"/>
    <col min="13825" max="13825" width="11.140625" style="23" customWidth="1"/>
    <col min="13826" max="13826" width="10.85546875" style="23" customWidth="1"/>
    <col min="13827" max="13827" width="13.28515625" style="23" customWidth="1"/>
    <col min="13828" max="13828" width="22.28515625" style="23" customWidth="1"/>
    <col min="13829" max="13829" width="24.85546875" style="23" customWidth="1"/>
    <col min="13830" max="13830" width="11" style="23" bestFit="1" customWidth="1"/>
    <col min="13831" max="14077" width="9.140625" style="23"/>
    <col min="14078" max="14078" width="60" style="23" customWidth="1"/>
    <col min="14079" max="14079" width="20.85546875" style="23" customWidth="1"/>
    <col min="14080" max="14080" width="9.28515625" style="23" bestFit="1" customWidth="1"/>
    <col min="14081" max="14081" width="11.140625" style="23" customWidth="1"/>
    <col min="14082" max="14082" width="10.85546875" style="23" customWidth="1"/>
    <col min="14083" max="14083" width="13.28515625" style="23" customWidth="1"/>
    <col min="14084" max="14084" width="22.28515625" style="23" customWidth="1"/>
    <col min="14085" max="14085" width="24.85546875" style="23" customWidth="1"/>
    <col min="14086" max="14086" width="11" style="23" bestFit="1" customWidth="1"/>
    <col min="14087" max="14333" width="9.140625" style="23"/>
    <col min="14334" max="14334" width="60" style="23" customWidth="1"/>
    <col min="14335" max="14335" width="20.85546875" style="23" customWidth="1"/>
    <col min="14336" max="14336" width="9.28515625" style="23" bestFit="1" customWidth="1"/>
    <col min="14337" max="14337" width="11.140625" style="23" customWidth="1"/>
    <col min="14338" max="14338" width="10.85546875" style="23" customWidth="1"/>
    <col min="14339" max="14339" width="13.28515625" style="23" customWidth="1"/>
    <col min="14340" max="14340" width="22.28515625" style="23" customWidth="1"/>
    <col min="14341" max="14341" width="24.85546875" style="23" customWidth="1"/>
    <col min="14342" max="14342" width="11" style="23" bestFit="1" customWidth="1"/>
    <col min="14343" max="14589" width="9.140625" style="23"/>
    <col min="14590" max="14590" width="60" style="23" customWidth="1"/>
    <col min="14591" max="14591" width="20.85546875" style="23" customWidth="1"/>
    <col min="14592" max="14592" width="9.28515625" style="23" bestFit="1" customWidth="1"/>
    <col min="14593" max="14593" width="11.140625" style="23" customWidth="1"/>
    <col min="14594" max="14594" width="10.85546875" style="23" customWidth="1"/>
    <col min="14595" max="14595" width="13.28515625" style="23" customWidth="1"/>
    <col min="14596" max="14596" width="22.28515625" style="23" customWidth="1"/>
    <col min="14597" max="14597" width="24.85546875" style="23" customWidth="1"/>
    <col min="14598" max="14598" width="11" style="23" bestFit="1" customWidth="1"/>
    <col min="14599" max="14845" width="9.140625" style="23"/>
    <col min="14846" max="14846" width="60" style="23" customWidth="1"/>
    <col min="14847" max="14847" width="20.85546875" style="23" customWidth="1"/>
    <col min="14848" max="14848" width="9.28515625" style="23" bestFit="1" customWidth="1"/>
    <col min="14849" max="14849" width="11.140625" style="23" customWidth="1"/>
    <col min="14850" max="14850" width="10.85546875" style="23" customWidth="1"/>
    <col min="14851" max="14851" width="13.28515625" style="23" customWidth="1"/>
    <col min="14852" max="14852" width="22.28515625" style="23" customWidth="1"/>
    <col min="14853" max="14853" width="24.85546875" style="23" customWidth="1"/>
    <col min="14854" max="14854" width="11" style="23" bestFit="1" customWidth="1"/>
    <col min="14855" max="15101" width="9.140625" style="23"/>
    <col min="15102" max="15102" width="60" style="23" customWidth="1"/>
    <col min="15103" max="15103" width="20.85546875" style="23" customWidth="1"/>
    <col min="15104" max="15104" width="9.28515625" style="23" bestFit="1" customWidth="1"/>
    <col min="15105" max="15105" width="11.140625" style="23" customWidth="1"/>
    <col min="15106" max="15106" width="10.85546875" style="23" customWidth="1"/>
    <col min="15107" max="15107" width="13.28515625" style="23" customWidth="1"/>
    <col min="15108" max="15108" width="22.28515625" style="23" customWidth="1"/>
    <col min="15109" max="15109" width="24.85546875" style="23" customWidth="1"/>
    <col min="15110" max="15110" width="11" style="23" bestFit="1" customWidth="1"/>
    <col min="15111" max="15357" width="9.140625" style="23"/>
    <col min="15358" max="15358" width="60" style="23" customWidth="1"/>
    <col min="15359" max="15359" width="20.85546875" style="23" customWidth="1"/>
    <col min="15360" max="15360" width="9.28515625" style="23" bestFit="1" customWidth="1"/>
    <col min="15361" max="15361" width="11.140625" style="23" customWidth="1"/>
    <col min="15362" max="15362" width="10.85546875" style="23" customWidth="1"/>
    <col min="15363" max="15363" width="13.28515625" style="23" customWidth="1"/>
    <col min="15364" max="15364" width="22.28515625" style="23" customWidth="1"/>
    <col min="15365" max="15365" width="24.85546875" style="23" customWidth="1"/>
    <col min="15366" max="15366" width="11" style="23" bestFit="1" customWidth="1"/>
    <col min="15367" max="15613" width="9.140625" style="23"/>
    <col min="15614" max="15614" width="60" style="23" customWidth="1"/>
    <col min="15615" max="15615" width="20.85546875" style="23" customWidth="1"/>
    <col min="15616" max="15616" width="9.28515625" style="23" bestFit="1" customWidth="1"/>
    <col min="15617" max="15617" width="11.140625" style="23" customWidth="1"/>
    <col min="15618" max="15618" width="10.85546875" style="23" customWidth="1"/>
    <col min="15619" max="15619" width="13.28515625" style="23" customWidth="1"/>
    <col min="15620" max="15620" width="22.28515625" style="23" customWidth="1"/>
    <col min="15621" max="15621" width="24.85546875" style="23" customWidth="1"/>
    <col min="15622" max="15622" width="11" style="23" bestFit="1" customWidth="1"/>
    <col min="15623" max="15869" width="9.140625" style="23"/>
    <col min="15870" max="15870" width="60" style="23" customWidth="1"/>
    <col min="15871" max="15871" width="20.85546875" style="23" customWidth="1"/>
    <col min="15872" max="15872" width="9.28515625" style="23" bestFit="1" customWidth="1"/>
    <col min="15873" max="15873" width="11.140625" style="23" customWidth="1"/>
    <col min="15874" max="15874" width="10.85546875" style="23" customWidth="1"/>
    <col min="15875" max="15875" width="13.28515625" style="23" customWidth="1"/>
    <col min="15876" max="15876" width="22.28515625" style="23" customWidth="1"/>
    <col min="15877" max="15877" width="24.85546875" style="23" customWidth="1"/>
    <col min="15878" max="15878" width="11" style="23" bestFit="1" customWidth="1"/>
    <col min="15879" max="16125" width="9.140625" style="23"/>
    <col min="16126" max="16126" width="60" style="23" customWidth="1"/>
    <col min="16127" max="16127" width="20.85546875" style="23" customWidth="1"/>
    <col min="16128" max="16128" width="9.28515625" style="23" bestFit="1" customWidth="1"/>
    <col min="16129" max="16129" width="11.140625" style="23" customWidth="1"/>
    <col min="16130" max="16130" width="10.85546875" style="23" customWidth="1"/>
    <col min="16131" max="16131" width="13.28515625" style="23" customWidth="1"/>
    <col min="16132" max="16132" width="22.28515625" style="23" customWidth="1"/>
    <col min="16133" max="16133" width="24.85546875" style="23" customWidth="1"/>
    <col min="16134" max="16134" width="11" style="23" bestFit="1" customWidth="1"/>
    <col min="16135" max="16384" width="9.140625" style="23"/>
  </cols>
  <sheetData>
    <row r="1" spans="1:5" x14ac:dyDescent="0.25">
      <c r="C1" s="6" t="s">
        <v>15</v>
      </c>
      <c r="D1"/>
      <c r="E1"/>
    </row>
    <row r="2" spans="1:5" x14ac:dyDescent="0.25">
      <c r="C2" s="78" t="s">
        <v>1</v>
      </c>
      <c r="D2" s="78"/>
      <c r="E2" s="78"/>
    </row>
    <row r="3" spans="1:5" ht="15.75" x14ac:dyDescent="0.25">
      <c r="A3" s="24"/>
      <c r="C3" s="78"/>
      <c r="D3" s="78"/>
      <c r="E3" s="78"/>
    </row>
    <row r="4" spans="1:5" ht="15" customHeight="1" x14ac:dyDescent="0.3">
      <c r="A4" s="25"/>
      <c r="B4" s="26"/>
      <c r="C4" s="7" t="s">
        <v>16</v>
      </c>
      <c r="D4"/>
      <c r="E4"/>
    </row>
    <row r="5" spans="1:5" ht="15.75" customHeight="1" x14ac:dyDescent="0.25">
      <c r="A5" s="27"/>
      <c r="B5" s="28"/>
      <c r="C5" s="7" t="s">
        <v>17</v>
      </c>
      <c r="D5"/>
      <c r="E5"/>
    </row>
    <row r="6" spans="1:5" ht="15.75" customHeight="1" x14ac:dyDescent="0.25">
      <c r="A6" s="27"/>
      <c r="B6" s="28"/>
      <c r="C6" s="7"/>
      <c r="D6"/>
      <c r="E6"/>
    </row>
    <row r="7" spans="1:5" ht="18.75" x14ac:dyDescent="0.25">
      <c r="A7" s="27"/>
      <c r="B7" s="28"/>
      <c r="C7" s="7"/>
      <c r="D7"/>
      <c r="E7"/>
    </row>
    <row r="8" spans="1:5" ht="16.5" x14ac:dyDescent="0.25">
      <c r="A8" s="109" t="s">
        <v>18</v>
      </c>
      <c r="B8" s="109"/>
      <c r="C8" s="109"/>
      <c r="D8" s="109"/>
      <c r="E8" s="109"/>
    </row>
    <row r="9" spans="1:5" ht="16.5" customHeight="1" x14ac:dyDescent="0.25">
      <c r="A9" s="82" t="s">
        <v>94</v>
      </c>
      <c r="B9" s="82"/>
      <c r="C9" s="82"/>
      <c r="D9" s="82"/>
      <c r="E9" s="82"/>
    </row>
    <row r="10" spans="1:5" ht="16.5" x14ac:dyDescent="0.25">
      <c r="A10" s="105" t="s">
        <v>130</v>
      </c>
      <c r="B10" s="105"/>
      <c r="C10" s="105"/>
      <c r="D10" s="105"/>
      <c r="E10" s="105"/>
    </row>
    <row r="11" spans="1:5" x14ac:dyDescent="0.25">
      <c r="A11" s="106" t="s">
        <v>4</v>
      </c>
      <c r="B11" s="106"/>
      <c r="C11" s="106"/>
      <c r="D11" s="106"/>
      <c r="E11" s="106"/>
    </row>
    <row r="12" spans="1:5" ht="16.5" x14ac:dyDescent="0.25">
      <c r="A12" s="105" t="s">
        <v>138</v>
      </c>
      <c r="B12" s="105"/>
      <c r="C12" s="105"/>
      <c r="D12" s="105"/>
      <c r="E12" s="105"/>
    </row>
    <row r="13" spans="1:5" ht="12.75" customHeight="1" x14ac:dyDescent="0.25">
      <c r="A13" s="27"/>
      <c r="B13" s="28"/>
      <c r="C13" s="7"/>
      <c r="D13"/>
      <c r="E13"/>
    </row>
    <row r="14" spans="1:5" ht="12.75" customHeight="1" thickBot="1" x14ac:dyDescent="0.3">
      <c r="A14" s="27"/>
      <c r="B14" s="28"/>
      <c r="C14" s="7"/>
      <c r="D14"/>
      <c r="E14"/>
    </row>
    <row r="15" spans="1:5" ht="36.75" customHeight="1" x14ac:dyDescent="0.25">
      <c r="A15" s="90" t="s">
        <v>95</v>
      </c>
      <c r="B15" s="91"/>
      <c r="C15" s="91" t="s">
        <v>96</v>
      </c>
      <c r="D15" s="91" t="s">
        <v>19</v>
      </c>
      <c r="E15" s="93"/>
    </row>
    <row r="16" spans="1:5" ht="70.5" customHeight="1" thickBot="1" x14ac:dyDescent="0.3">
      <c r="A16" s="29" t="s">
        <v>97</v>
      </c>
      <c r="B16" s="45" t="s">
        <v>98</v>
      </c>
      <c r="C16" s="92"/>
      <c r="D16" s="60" t="s">
        <v>20</v>
      </c>
      <c r="E16" s="40" t="s">
        <v>21</v>
      </c>
    </row>
    <row r="17" spans="1:5" s="32" customFormat="1" ht="16.5" thickBot="1" x14ac:dyDescent="0.3">
      <c r="A17" s="30">
        <v>1</v>
      </c>
      <c r="B17" s="31">
        <v>2</v>
      </c>
      <c r="C17" s="31">
        <v>3</v>
      </c>
      <c r="D17" s="31">
        <f>C17+1</f>
        <v>4</v>
      </c>
      <c r="E17" s="39">
        <f>D17+1</f>
        <v>5</v>
      </c>
    </row>
    <row r="18" spans="1:5" ht="26.25" customHeight="1" x14ac:dyDescent="0.25">
      <c r="A18" s="94" t="s">
        <v>100</v>
      </c>
      <c r="B18" s="95"/>
      <c r="C18" s="95"/>
      <c r="D18" s="95"/>
      <c r="E18" s="96"/>
    </row>
    <row r="19" spans="1:5" ht="75" x14ac:dyDescent="0.25">
      <c r="A19" s="34" t="s">
        <v>106</v>
      </c>
      <c r="B19" s="97">
        <v>0.4</v>
      </c>
      <c r="C19" s="97" t="s">
        <v>99</v>
      </c>
      <c r="D19" s="37">
        <f>E19+D23</f>
        <v>119.26</v>
      </c>
      <c r="E19" s="41">
        <f>E21+E22+E23+E24</f>
        <v>117.82000000000001</v>
      </c>
    </row>
    <row r="20" spans="1:5" ht="15.75" customHeight="1" x14ac:dyDescent="0.25">
      <c r="A20" s="34" t="s">
        <v>101</v>
      </c>
      <c r="B20" s="98"/>
      <c r="C20" s="98"/>
      <c r="D20" s="35"/>
      <c r="E20" s="42"/>
    </row>
    <row r="21" spans="1:5" ht="36.75" customHeight="1" x14ac:dyDescent="0.25">
      <c r="A21" s="33" t="s">
        <v>102</v>
      </c>
      <c r="B21" s="98"/>
      <c r="C21" s="98"/>
      <c r="D21" s="37">
        <v>21.03</v>
      </c>
      <c r="E21" s="41">
        <f>D21</f>
        <v>21.03</v>
      </c>
    </row>
    <row r="22" spans="1:5" ht="39" customHeight="1" x14ac:dyDescent="0.25">
      <c r="A22" s="33" t="s">
        <v>103</v>
      </c>
      <c r="B22" s="98"/>
      <c r="C22" s="98"/>
      <c r="D22" s="37">
        <v>21.03</v>
      </c>
      <c r="E22" s="41">
        <f>D22</f>
        <v>21.03</v>
      </c>
    </row>
    <row r="23" spans="1:5" ht="54" customHeight="1" x14ac:dyDescent="0.25">
      <c r="A23" s="33" t="s">
        <v>104</v>
      </c>
      <c r="B23" s="98"/>
      <c r="C23" s="98"/>
      <c r="D23" s="37">
        <v>1.44</v>
      </c>
      <c r="E23" s="41"/>
    </row>
    <row r="24" spans="1:5" ht="77.25" customHeight="1" x14ac:dyDescent="0.25">
      <c r="A24" s="33" t="s">
        <v>105</v>
      </c>
      <c r="B24" s="98"/>
      <c r="C24" s="107"/>
      <c r="D24" s="37">
        <v>75.760000000000005</v>
      </c>
      <c r="E24" s="41">
        <f>D24</f>
        <v>75.760000000000005</v>
      </c>
    </row>
    <row r="25" spans="1:5" ht="53.25" customHeight="1" x14ac:dyDescent="0.25">
      <c r="A25" s="61" t="s">
        <v>107</v>
      </c>
      <c r="B25" s="98"/>
      <c r="C25" s="97" t="s">
        <v>108</v>
      </c>
      <c r="D25" s="37">
        <v>445872.51</v>
      </c>
      <c r="E25" s="43"/>
    </row>
    <row r="26" spans="1:5" ht="81.75" customHeight="1" x14ac:dyDescent="0.25">
      <c r="A26" s="61" t="s">
        <v>110</v>
      </c>
      <c r="B26" s="98"/>
      <c r="C26" s="98"/>
      <c r="D26" s="37">
        <f>D25/2</f>
        <v>222936.255</v>
      </c>
      <c r="E26" s="59"/>
    </row>
    <row r="27" spans="1:5" ht="52.5" customHeight="1" x14ac:dyDescent="0.25">
      <c r="A27" s="34" t="s">
        <v>111</v>
      </c>
      <c r="B27" s="98"/>
      <c r="C27" s="97" t="s">
        <v>108</v>
      </c>
      <c r="D27" s="37">
        <v>350377.71</v>
      </c>
      <c r="E27" s="43"/>
    </row>
    <row r="28" spans="1:5" ht="96" customHeight="1" x14ac:dyDescent="0.25">
      <c r="A28" s="61" t="s">
        <v>112</v>
      </c>
      <c r="B28" s="98"/>
      <c r="C28" s="107"/>
      <c r="D28" s="37">
        <f>D27/2</f>
        <v>175188.85500000001</v>
      </c>
      <c r="E28" s="43"/>
    </row>
    <row r="29" spans="1:5" ht="75" x14ac:dyDescent="0.25">
      <c r="A29" s="34" t="s">
        <v>106</v>
      </c>
      <c r="B29" s="116" t="s">
        <v>113</v>
      </c>
      <c r="C29" s="97" t="s">
        <v>99</v>
      </c>
      <c r="D29" s="37">
        <f>E29+D33</f>
        <v>119.26</v>
      </c>
      <c r="E29" s="41">
        <f>E31+E32+E33+E34</f>
        <v>117.82000000000001</v>
      </c>
    </row>
    <row r="30" spans="1:5" x14ac:dyDescent="0.25">
      <c r="A30" s="34" t="s">
        <v>101</v>
      </c>
      <c r="B30" s="117"/>
      <c r="C30" s="98"/>
      <c r="D30" s="35"/>
      <c r="E30" s="42"/>
    </row>
    <row r="31" spans="1:5" ht="30" x14ac:dyDescent="0.25">
      <c r="A31" s="33" t="s">
        <v>102</v>
      </c>
      <c r="B31" s="117"/>
      <c r="C31" s="98"/>
      <c r="D31" s="37">
        <v>21.03</v>
      </c>
      <c r="E31" s="41">
        <f>D31</f>
        <v>21.03</v>
      </c>
    </row>
    <row r="32" spans="1:5" ht="30" x14ac:dyDescent="0.25">
      <c r="A32" s="33" t="s">
        <v>103</v>
      </c>
      <c r="B32" s="117"/>
      <c r="C32" s="98"/>
      <c r="D32" s="37">
        <v>21.03</v>
      </c>
      <c r="E32" s="41">
        <f>D32</f>
        <v>21.03</v>
      </c>
    </row>
    <row r="33" spans="1:5" ht="45" x14ac:dyDescent="0.25">
      <c r="A33" s="33" t="s">
        <v>104</v>
      </c>
      <c r="B33" s="117"/>
      <c r="C33" s="98"/>
      <c r="D33" s="37">
        <v>1.44</v>
      </c>
      <c r="E33" s="41"/>
    </row>
    <row r="34" spans="1:5" ht="60" x14ac:dyDescent="0.25">
      <c r="A34" s="33" t="s">
        <v>105</v>
      </c>
      <c r="B34" s="117"/>
      <c r="C34" s="107"/>
      <c r="D34" s="37">
        <v>75.760000000000005</v>
      </c>
      <c r="E34" s="41">
        <f>D34</f>
        <v>75.760000000000005</v>
      </c>
    </row>
    <row r="35" spans="1:5" ht="45" x14ac:dyDescent="0.25">
      <c r="A35" s="34" t="s">
        <v>107</v>
      </c>
      <c r="B35" s="117"/>
      <c r="C35" s="97" t="s">
        <v>108</v>
      </c>
      <c r="D35" s="37">
        <v>447529.08</v>
      </c>
      <c r="E35" s="43"/>
    </row>
    <row r="36" spans="1:5" ht="75" x14ac:dyDescent="0.25">
      <c r="A36" s="61" t="s">
        <v>110</v>
      </c>
      <c r="B36" s="117"/>
      <c r="C36" s="98"/>
      <c r="D36" s="37">
        <f>D35/2</f>
        <v>223764.54</v>
      </c>
      <c r="E36" s="59"/>
    </row>
    <row r="37" spans="1:5" ht="45" x14ac:dyDescent="0.25">
      <c r="A37" s="34" t="s">
        <v>111</v>
      </c>
      <c r="B37" s="117"/>
      <c r="C37" s="97" t="s">
        <v>108</v>
      </c>
      <c r="D37" s="37">
        <v>437849.26</v>
      </c>
      <c r="E37" s="43"/>
    </row>
    <row r="38" spans="1:5" ht="90" x14ac:dyDescent="0.25">
      <c r="A38" s="61" t="s">
        <v>112</v>
      </c>
      <c r="B38" s="117"/>
      <c r="C38" s="98"/>
      <c r="D38" s="37">
        <f>D37/2</f>
        <v>218924.63</v>
      </c>
      <c r="E38" s="43"/>
    </row>
    <row r="39" spans="1:5" ht="30" customHeight="1" x14ac:dyDescent="0.25">
      <c r="A39" s="110" t="s">
        <v>119</v>
      </c>
      <c r="B39" s="111"/>
      <c r="C39" s="111"/>
      <c r="D39" s="111"/>
      <c r="E39" s="112"/>
    </row>
    <row r="40" spans="1:5" x14ac:dyDescent="0.25">
      <c r="A40" s="101" t="s">
        <v>109</v>
      </c>
      <c r="B40" s="102"/>
      <c r="C40" s="97" t="s">
        <v>114</v>
      </c>
      <c r="D40" s="85"/>
      <c r="E40" s="86"/>
    </row>
    <row r="41" spans="1:5" ht="34.5" customHeight="1" x14ac:dyDescent="0.25">
      <c r="A41" s="99" t="s">
        <v>115</v>
      </c>
      <c r="B41" s="100"/>
      <c r="C41" s="98"/>
      <c r="D41" s="37">
        <v>807.15</v>
      </c>
      <c r="E41" s="59"/>
    </row>
    <row r="42" spans="1:5" ht="34.5" customHeight="1" x14ac:dyDescent="0.25">
      <c r="A42" s="99" t="s">
        <v>116</v>
      </c>
      <c r="B42" s="100"/>
      <c r="C42" s="98"/>
      <c r="D42" s="37">
        <v>974.32</v>
      </c>
      <c r="E42" s="59"/>
    </row>
    <row r="43" spans="1:5" ht="34.5" customHeight="1" x14ac:dyDescent="0.25">
      <c r="A43" s="99" t="s">
        <v>117</v>
      </c>
      <c r="B43" s="100"/>
      <c r="C43" s="98"/>
      <c r="D43" s="37">
        <v>684.06</v>
      </c>
      <c r="E43" s="59"/>
    </row>
    <row r="44" spans="1:5" ht="34.5" customHeight="1" x14ac:dyDescent="0.25">
      <c r="A44" s="99" t="s">
        <v>126</v>
      </c>
      <c r="B44" s="100"/>
      <c r="C44" s="98"/>
      <c r="D44" s="37">
        <v>1208.48</v>
      </c>
      <c r="E44" s="59"/>
    </row>
    <row r="45" spans="1:5" ht="33.75" customHeight="1" x14ac:dyDescent="0.25">
      <c r="A45" s="99" t="s">
        <v>127</v>
      </c>
      <c r="B45" s="100"/>
      <c r="C45" s="98"/>
      <c r="D45" s="37">
        <v>1208.48</v>
      </c>
      <c r="E45" s="59"/>
    </row>
    <row r="46" spans="1:5" ht="33.75" customHeight="1" x14ac:dyDescent="0.25">
      <c r="A46" s="99" t="s">
        <v>128</v>
      </c>
      <c r="B46" s="100"/>
      <c r="C46" s="98"/>
      <c r="D46" s="37">
        <v>895.84</v>
      </c>
      <c r="E46" s="59"/>
    </row>
    <row r="47" spans="1:5" ht="33.75" customHeight="1" x14ac:dyDescent="0.25">
      <c r="A47" s="99" t="s">
        <v>129</v>
      </c>
      <c r="B47" s="100"/>
      <c r="C47" s="98"/>
      <c r="D47" s="37">
        <v>2389.6799999999998</v>
      </c>
      <c r="E47" s="59"/>
    </row>
    <row r="48" spans="1:5" ht="54.75" customHeight="1" x14ac:dyDescent="0.25">
      <c r="A48" s="113" t="s">
        <v>118</v>
      </c>
      <c r="B48" s="114"/>
      <c r="C48" s="114"/>
      <c r="D48" s="114"/>
      <c r="E48" s="115"/>
    </row>
    <row r="49" spans="1:5" x14ac:dyDescent="0.25">
      <c r="A49" s="101" t="s">
        <v>109</v>
      </c>
      <c r="B49" s="102"/>
      <c r="C49" s="87" t="s">
        <v>114</v>
      </c>
      <c r="D49" s="85"/>
      <c r="E49" s="86"/>
    </row>
    <row r="50" spans="1:5" ht="36.75" customHeight="1" x14ac:dyDescent="0.25">
      <c r="A50" s="99" t="s">
        <v>115</v>
      </c>
      <c r="B50" s="100"/>
      <c r="C50" s="88"/>
      <c r="D50" s="37">
        <v>807.15</v>
      </c>
      <c r="E50" s="59"/>
    </row>
    <row r="51" spans="1:5" ht="36.75" customHeight="1" x14ac:dyDescent="0.25">
      <c r="A51" s="99" t="s">
        <v>116</v>
      </c>
      <c r="B51" s="100"/>
      <c r="C51" s="88"/>
      <c r="D51" s="37">
        <v>974.32</v>
      </c>
      <c r="E51" s="59"/>
    </row>
    <row r="52" spans="1:5" ht="33" customHeight="1" x14ac:dyDescent="0.25">
      <c r="A52" s="99" t="s">
        <v>117</v>
      </c>
      <c r="B52" s="100"/>
      <c r="C52" s="88"/>
      <c r="D52" s="37">
        <v>684.06</v>
      </c>
      <c r="E52" s="59"/>
    </row>
    <row r="53" spans="1:5" ht="33" customHeight="1" x14ac:dyDescent="0.25">
      <c r="A53" s="101" t="s">
        <v>126</v>
      </c>
      <c r="B53" s="102"/>
      <c r="C53" s="88"/>
      <c r="D53" s="37">
        <v>1208.48</v>
      </c>
      <c r="E53" s="59"/>
    </row>
    <row r="54" spans="1:5" ht="33" customHeight="1" x14ac:dyDescent="0.25">
      <c r="A54" s="101" t="s">
        <v>127</v>
      </c>
      <c r="B54" s="102"/>
      <c r="C54" s="88"/>
      <c r="D54" s="37">
        <v>1208.48</v>
      </c>
      <c r="E54" s="59"/>
    </row>
    <row r="55" spans="1:5" ht="33" customHeight="1" x14ac:dyDescent="0.25">
      <c r="A55" s="101" t="s">
        <v>128</v>
      </c>
      <c r="B55" s="102"/>
      <c r="C55" s="88"/>
      <c r="D55" s="37">
        <v>895.84</v>
      </c>
      <c r="E55" s="59"/>
    </row>
    <row r="56" spans="1:5" ht="33" customHeight="1" thickBot="1" x14ac:dyDescent="0.3">
      <c r="A56" s="103" t="s">
        <v>129</v>
      </c>
      <c r="B56" s="104"/>
      <c r="C56" s="89"/>
      <c r="D56" s="38">
        <v>2389.6799999999998</v>
      </c>
      <c r="E56" s="44"/>
    </row>
    <row r="58" spans="1:5" ht="14.25" customHeight="1" x14ac:dyDescent="0.25">
      <c r="A58" s="108"/>
      <c r="B58" s="108"/>
      <c r="C58" s="108"/>
      <c r="D58" s="108"/>
      <c r="E58" s="108"/>
    </row>
  </sheetData>
  <customSheetViews>
    <customSheetView guid="{254A37CE-627C-43E9-9785-D007B45D4FBE}" scale="80" topLeftCell="A91">
      <selection activeCell="B85" sqref="B85:B100"/>
      <pageMargins left="0.7" right="0.7" top="0.75" bottom="0.75" header="0.3" footer="0.3"/>
    </customSheetView>
    <customSheetView guid="{7BF7BA71-000A-4EAA-935D-FB7038CE4272}" scale="80">
      <selection activeCell="B85" sqref="B85:B100"/>
      <pageMargins left="0.7" right="0.7" top="0.75" bottom="0.75" header="0.3" footer="0.3"/>
    </customSheetView>
  </customSheetViews>
  <mergeCells count="41">
    <mergeCell ref="A51:B51"/>
    <mergeCell ref="A52:B52"/>
    <mergeCell ref="A58:E58"/>
    <mergeCell ref="C2:E3"/>
    <mergeCell ref="A8:E8"/>
    <mergeCell ref="A39:E39"/>
    <mergeCell ref="C40:C47"/>
    <mergeCell ref="D40:E40"/>
    <mergeCell ref="A48:E48"/>
    <mergeCell ref="A41:B41"/>
    <mergeCell ref="A42:B42"/>
    <mergeCell ref="A43:B43"/>
    <mergeCell ref="A44:B44"/>
    <mergeCell ref="A45:B45"/>
    <mergeCell ref="A46:B46"/>
    <mergeCell ref="B29:B38"/>
    <mergeCell ref="A9:E9"/>
    <mergeCell ref="A10:E10"/>
    <mergeCell ref="A11:E11"/>
    <mergeCell ref="A12:E12"/>
    <mergeCell ref="C29:C34"/>
    <mergeCell ref="B19:B28"/>
    <mergeCell ref="C19:C24"/>
    <mergeCell ref="C25:C26"/>
    <mergeCell ref="C27:C28"/>
    <mergeCell ref="D49:E49"/>
    <mergeCell ref="C49:C56"/>
    <mergeCell ref="A15:B15"/>
    <mergeCell ref="C15:C16"/>
    <mergeCell ref="D15:E15"/>
    <mergeCell ref="A18:E18"/>
    <mergeCell ref="C37:C38"/>
    <mergeCell ref="C35:C36"/>
    <mergeCell ref="A47:B47"/>
    <mergeCell ref="A40:B40"/>
    <mergeCell ref="A49:B49"/>
    <mergeCell ref="A56:B56"/>
    <mergeCell ref="A55:B55"/>
    <mergeCell ref="A54:B54"/>
    <mergeCell ref="A53:B53"/>
    <mergeCell ref="A50:B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topLeftCell="A4" zoomScale="80" zoomScaleNormal="100" zoomScaleSheetLayoutView="80" workbookViewId="0">
      <selection activeCell="D19" sqref="D19"/>
    </sheetView>
  </sheetViews>
  <sheetFormatPr defaultRowHeight="15" outlineLevelRow="1" x14ac:dyDescent="0.25"/>
  <cols>
    <col min="1" max="1" width="4.85546875" customWidth="1"/>
    <col min="2" max="2" width="31.140625" customWidth="1"/>
    <col min="3" max="3" width="18.7109375" customWidth="1"/>
    <col min="4" max="4" width="18.28515625" customWidth="1"/>
    <col min="5" max="5" width="27.5703125" customWidth="1"/>
  </cols>
  <sheetData>
    <row r="1" spans="1:7" x14ac:dyDescent="0.25">
      <c r="D1" s="6" t="s">
        <v>43</v>
      </c>
    </row>
    <row r="2" spans="1:7" ht="15" customHeight="1" x14ac:dyDescent="0.25">
      <c r="D2" s="78" t="s">
        <v>1</v>
      </c>
      <c r="E2" s="78"/>
      <c r="F2" s="78"/>
      <c r="G2" s="5"/>
    </row>
    <row r="3" spans="1:7" ht="15" customHeight="1" x14ac:dyDescent="0.25">
      <c r="D3" s="78"/>
      <c r="E3" s="78"/>
      <c r="F3" s="78"/>
      <c r="G3" s="5"/>
    </row>
    <row r="4" spans="1:7" x14ac:dyDescent="0.25">
      <c r="D4" s="7" t="s">
        <v>16</v>
      </c>
    </row>
    <row r="5" spans="1:7" x14ac:dyDescent="0.25">
      <c r="D5" s="7" t="s">
        <v>17</v>
      </c>
    </row>
    <row r="6" spans="1:7" x14ac:dyDescent="0.25">
      <c r="E6" s="7"/>
    </row>
    <row r="7" spans="1:7" ht="18.75" x14ac:dyDescent="0.25">
      <c r="B7" s="123" t="s">
        <v>42</v>
      </c>
      <c r="C7" s="123"/>
      <c r="D7" s="123"/>
      <c r="E7" s="123"/>
    </row>
    <row r="8" spans="1:7" ht="18.75" x14ac:dyDescent="0.25">
      <c r="B8" s="123" t="s">
        <v>139</v>
      </c>
      <c r="C8" s="123"/>
      <c r="D8" s="123"/>
      <c r="E8" s="123"/>
    </row>
    <row r="9" spans="1:7" ht="15.75" thickBot="1" x14ac:dyDescent="0.3"/>
    <row r="10" spans="1:7" ht="70.5" customHeight="1" thickBot="1" x14ac:dyDescent="0.3">
      <c r="A10" s="124" t="s">
        <v>22</v>
      </c>
      <c r="B10" s="125"/>
      <c r="C10" s="9" t="s">
        <v>122</v>
      </c>
      <c r="D10" s="9" t="s">
        <v>23</v>
      </c>
      <c r="E10" s="9" t="s">
        <v>24</v>
      </c>
    </row>
    <row r="11" spans="1:7" ht="48" thickBot="1" x14ac:dyDescent="0.3">
      <c r="A11" s="120" t="s">
        <v>25</v>
      </c>
      <c r="B11" s="66" t="s">
        <v>26</v>
      </c>
      <c r="C11" s="68"/>
      <c r="D11" s="10"/>
      <c r="E11" s="10"/>
    </row>
    <row r="12" spans="1:7" ht="16.5" customHeight="1" thickBot="1" x14ac:dyDescent="0.3">
      <c r="A12" s="121"/>
      <c r="B12" s="67" t="s">
        <v>20</v>
      </c>
      <c r="C12" s="69">
        <f>D12*E12</f>
        <v>152257.20000000001</v>
      </c>
      <c r="D12" s="58">
        <v>7240</v>
      </c>
      <c r="E12" s="57">
        <v>21.03</v>
      </c>
    </row>
    <row r="13" spans="1:7" ht="16.5" customHeight="1" thickBot="1" x14ac:dyDescent="0.3">
      <c r="A13" s="122"/>
      <c r="B13" s="67" t="s">
        <v>27</v>
      </c>
      <c r="C13" s="69">
        <f>D13*E13</f>
        <v>152257.20000000001</v>
      </c>
      <c r="D13" s="58">
        <v>7240</v>
      </c>
      <c r="E13" s="57">
        <v>21.03</v>
      </c>
    </row>
    <row r="14" spans="1:7" ht="79.5" thickBot="1" x14ac:dyDescent="0.3">
      <c r="A14" s="12" t="s">
        <v>28</v>
      </c>
      <c r="B14" s="66" t="s">
        <v>123</v>
      </c>
      <c r="C14" s="69"/>
      <c r="D14" s="70"/>
      <c r="E14" s="57"/>
    </row>
    <row r="15" spans="1:7" ht="63.75" thickBot="1" x14ac:dyDescent="0.3">
      <c r="A15" s="120" t="s">
        <v>29</v>
      </c>
      <c r="B15" s="66" t="s">
        <v>30</v>
      </c>
      <c r="C15" s="69"/>
      <c r="D15" s="71"/>
      <c r="E15" s="57"/>
    </row>
    <row r="16" spans="1:7" ht="32.25" thickBot="1" x14ac:dyDescent="0.3">
      <c r="A16" s="121"/>
      <c r="B16" s="67" t="s">
        <v>31</v>
      </c>
      <c r="C16" s="69">
        <f>D16*E16</f>
        <v>7768260.2999999989</v>
      </c>
      <c r="D16" s="71">
        <v>463</v>
      </c>
      <c r="E16" s="57">
        <v>16778.099999999999</v>
      </c>
    </row>
    <row r="17" spans="1:10" ht="32.25" thickBot="1" x14ac:dyDescent="0.3">
      <c r="A17" s="121"/>
      <c r="B17" s="67" t="s">
        <v>32</v>
      </c>
      <c r="C17" s="69">
        <f>D17*E17</f>
        <v>700142.12</v>
      </c>
      <c r="D17" s="71">
        <v>194</v>
      </c>
      <c r="E17" s="57">
        <v>3608.98</v>
      </c>
    </row>
    <row r="18" spans="1:10" ht="32.25" thickBot="1" x14ac:dyDescent="0.3">
      <c r="A18" s="122"/>
      <c r="B18" s="67" t="s">
        <v>33</v>
      </c>
      <c r="C18" s="69"/>
      <c r="D18" s="71"/>
      <c r="E18" s="57"/>
    </row>
    <row r="19" spans="1:10" ht="114.75" customHeight="1" thickBot="1" x14ac:dyDescent="0.3">
      <c r="A19" s="126"/>
      <c r="B19" s="67" t="s">
        <v>34</v>
      </c>
      <c r="C19" s="69">
        <f>D19*E19</f>
        <v>2472883.5120000001</v>
      </c>
      <c r="D19" s="71">
        <v>783.2</v>
      </c>
      <c r="E19" s="72">
        <v>3157.41</v>
      </c>
    </row>
    <row r="20" spans="1:10" s="64" customFormat="1" ht="46.5" customHeight="1" outlineLevel="1" thickBot="1" x14ac:dyDescent="0.3">
      <c r="A20" s="127"/>
      <c r="B20" s="67" t="s">
        <v>35</v>
      </c>
      <c r="C20" s="69"/>
      <c r="D20" s="71"/>
      <c r="E20" s="57"/>
      <c r="F20" s="63"/>
    </row>
    <row r="21" spans="1:10" s="64" customFormat="1" ht="46.5" customHeight="1" outlineLevel="1" thickBot="1" x14ac:dyDescent="0.3">
      <c r="A21" s="127"/>
      <c r="B21" s="66" t="s">
        <v>37</v>
      </c>
      <c r="C21" s="69"/>
      <c r="D21" s="71"/>
      <c r="E21" s="57"/>
      <c r="F21" s="63"/>
      <c r="J21" s="65"/>
    </row>
    <row r="22" spans="1:10" s="64" customFormat="1" ht="46.5" customHeight="1" outlineLevel="1" thickBot="1" x14ac:dyDescent="0.3">
      <c r="A22" s="127"/>
      <c r="B22" s="67" t="s">
        <v>20</v>
      </c>
      <c r="C22" s="69">
        <f>D22*E22</f>
        <v>152257.20000000001</v>
      </c>
      <c r="D22" s="58">
        <v>7240</v>
      </c>
      <c r="E22" s="57">
        <v>21.03</v>
      </c>
      <c r="F22" s="63"/>
      <c r="J22" s="65"/>
    </row>
    <row r="23" spans="1:10" s="64" customFormat="1" ht="46.5" customHeight="1" outlineLevel="1" thickBot="1" x14ac:dyDescent="0.3">
      <c r="A23" s="127"/>
      <c r="B23" s="67" t="s">
        <v>27</v>
      </c>
      <c r="C23" s="69">
        <f>D23*E23</f>
        <v>152257.20000000001</v>
      </c>
      <c r="D23" s="58">
        <v>7240</v>
      </c>
      <c r="E23" s="57">
        <v>21.03</v>
      </c>
      <c r="F23" s="63"/>
      <c r="J23" s="65"/>
    </row>
    <row r="24" spans="1:10" s="64" customFormat="1" ht="46.5" customHeight="1" outlineLevel="1" thickBot="1" x14ac:dyDescent="0.3">
      <c r="A24" s="127"/>
      <c r="B24" s="66" t="s">
        <v>39</v>
      </c>
      <c r="C24" s="69"/>
      <c r="D24" s="58"/>
      <c r="E24" s="57"/>
      <c r="F24" s="63"/>
      <c r="J24" s="65"/>
    </row>
    <row r="25" spans="1:10" s="64" customFormat="1" ht="46.5" customHeight="1" outlineLevel="1" thickBot="1" x14ac:dyDescent="0.3">
      <c r="A25" s="127"/>
      <c r="B25" s="11" t="s">
        <v>20</v>
      </c>
      <c r="C25" s="57">
        <f>D25*E25</f>
        <v>230.39999999999998</v>
      </c>
      <c r="D25" s="58">
        <v>160</v>
      </c>
      <c r="E25" s="57">
        <v>1.44</v>
      </c>
      <c r="F25" s="63"/>
      <c r="J25" s="65"/>
    </row>
    <row r="26" spans="1:10" s="64" customFormat="1" ht="46.5" customHeight="1" thickBot="1" x14ac:dyDescent="0.3">
      <c r="A26" s="127"/>
      <c r="B26" s="11" t="s">
        <v>27</v>
      </c>
      <c r="C26" s="57">
        <v>0</v>
      </c>
      <c r="D26" s="58">
        <v>0</v>
      </c>
      <c r="E26" s="57">
        <v>0</v>
      </c>
      <c r="J26" s="65"/>
    </row>
    <row r="27" spans="1:10" s="64" customFormat="1" ht="46.5" customHeight="1" thickBot="1" x14ac:dyDescent="0.3">
      <c r="A27" s="127"/>
      <c r="B27" s="10" t="s">
        <v>41</v>
      </c>
      <c r="C27" s="57"/>
      <c r="D27" s="58"/>
      <c r="E27" s="57"/>
      <c r="J27" s="65"/>
    </row>
    <row r="28" spans="1:10" s="64" customFormat="1" ht="46.5" customHeight="1" thickBot="1" x14ac:dyDescent="0.3">
      <c r="A28" s="127"/>
      <c r="B28" s="11" t="s">
        <v>20</v>
      </c>
      <c r="C28" s="57">
        <f>D28*E28</f>
        <v>548502.4</v>
      </c>
      <c r="D28" s="58">
        <v>7240</v>
      </c>
      <c r="E28" s="57">
        <v>75.760000000000005</v>
      </c>
      <c r="J28" s="65"/>
    </row>
    <row r="29" spans="1:10" s="64" customFormat="1" ht="46.5" customHeight="1" thickBot="1" x14ac:dyDescent="0.3">
      <c r="A29" s="127"/>
      <c r="B29" s="11" t="s">
        <v>27</v>
      </c>
      <c r="C29" s="57">
        <f>D29*E29</f>
        <v>548502.4</v>
      </c>
      <c r="D29" s="58">
        <v>7240</v>
      </c>
      <c r="E29" s="57">
        <v>75.760000000000005</v>
      </c>
      <c r="J29" s="65"/>
    </row>
    <row r="30" spans="1:10" s="64" customFormat="1" ht="46.5" customHeight="1" x14ac:dyDescent="0.25">
      <c r="A30" s="127"/>
      <c r="B30"/>
      <c r="C30"/>
      <c r="D30"/>
      <c r="E30"/>
      <c r="J30" s="65"/>
    </row>
    <row r="31" spans="1:10" s="64" customFormat="1" ht="46.5" customHeight="1" x14ac:dyDescent="0.25">
      <c r="A31" s="127"/>
      <c r="B31"/>
      <c r="C31"/>
      <c r="D31"/>
      <c r="E31"/>
      <c r="J31" s="65"/>
    </row>
    <row r="32" spans="1:10" ht="15.75" thickBot="1" x14ac:dyDescent="0.3">
      <c r="A32" s="128"/>
      <c r="B32" s="119" t="s">
        <v>121</v>
      </c>
      <c r="C32" s="119"/>
      <c r="D32" s="119"/>
      <c r="E32" s="119"/>
    </row>
    <row r="33" spans="1:5" x14ac:dyDescent="0.25">
      <c r="A33" s="120" t="s">
        <v>36</v>
      </c>
      <c r="B33" s="62"/>
      <c r="C33" s="62"/>
      <c r="D33" s="62"/>
      <c r="E33" s="62"/>
    </row>
    <row r="34" spans="1:5" x14ac:dyDescent="0.25">
      <c r="A34" s="121"/>
      <c r="B34" s="118" t="s">
        <v>124</v>
      </c>
      <c r="C34" s="118"/>
      <c r="D34" s="118"/>
      <c r="E34" s="118"/>
    </row>
    <row r="35" spans="1:5" ht="15.75" thickBot="1" x14ac:dyDescent="0.3">
      <c r="A35" s="122"/>
      <c r="B35" s="118"/>
      <c r="C35" s="118"/>
      <c r="D35" s="118"/>
      <c r="E35" s="118"/>
    </row>
    <row r="36" spans="1:5" x14ac:dyDescent="0.25">
      <c r="A36" s="120" t="s">
        <v>38</v>
      </c>
    </row>
    <row r="37" spans="1:5" x14ac:dyDescent="0.25">
      <c r="A37" s="121"/>
      <c r="B37" s="118" t="s">
        <v>125</v>
      </c>
      <c r="C37" s="118"/>
      <c r="D37" s="118"/>
      <c r="E37" s="118"/>
    </row>
    <row r="38" spans="1:5" ht="15.75" thickBot="1" x14ac:dyDescent="0.3">
      <c r="A38" s="122"/>
      <c r="B38" s="118"/>
      <c r="C38" s="118"/>
      <c r="D38" s="118"/>
      <c r="E38" s="118"/>
    </row>
    <row r="39" spans="1:5" ht="211.5" customHeight="1" x14ac:dyDescent="0.25">
      <c r="A39" s="120" t="s">
        <v>40</v>
      </c>
    </row>
    <row r="40" spans="1:5" x14ac:dyDescent="0.25">
      <c r="A40" s="121"/>
    </row>
    <row r="41" spans="1:5" ht="15.75" thickBot="1" x14ac:dyDescent="0.3">
      <c r="A41" s="122"/>
    </row>
    <row r="43" spans="1:5" ht="11.25" customHeight="1" x14ac:dyDescent="0.25"/>
    <row r="44" spans="1:5" ht="93" customHeight="1" x14ac:dyDescent="0.25"/>
    <row r="46" spans="1:5" ht="99" customHeight="1" x14ac:dyDescent="0.25"/>
    <row r="47" spans="1:5" ht="99" customHeight="1" x14ac:dyDescent="0.25"/>
  </sheetData>
  <customSheetViews>
    <customSheetView guid="{254A37CE-627C-43E9-9785-D007B45D4FBE}" scale="85" showPageBreaks="1" view="pageBreakPreview" topLeftCell="A22">
      <selection activeCell="I15" sqref="I15"/>
      <pageMargins left="0.7" right="0.7" top="0.75" bottom="0.75" header="0.3" footer="0.3"/>
      <pageSetup paperSize="9" scale="60" orientation="portrait" r:id="rId1"/>
    </customSheetView>
    <customSheetView guid="{7BF7BA71-000A-4EAA-935D-FB7038CE4272}" scale="80" showPageBreaks="1" view="pageBreakPreview" topLeftCell="A10">
      <selection activeCell="N16" sqref="N16"/>
      <pageMargins left="0.7" right="0.7" top="0.75" bottom="0.75" header="0.3" footer="0.3"/>
      <pageSetup paperSize="9" scale="60" orientation="portrait" r:id="rId2"/>
    </customSheetView>
  </customSheetViews>
  <mergeCells count="13">
    <mergeCell ref="D2:F3"/>
    <mergeCell ref="A10:B10"/>
    <mergeCell ref="A11:A13"/>
    <mergeCell ref="A15:A18"/>
    <mergeCell ref="A19:A32"/>
    <mergeCell ref="B37:E38"/>
    <mergeCell ref="B32:E32"/>
    <mergeCell ref="A39:A41"/>
    <mergeCell ref="B34:E35"/>
    <mergeCell ref="B7:E7"/>
    <mergeCell ref="B8:E8"/>
    <mergeCell ref="A33:A35"/>
    <mergeCell ref="A36:A38"/>
  </mergeCells>
  <pageMargins left="0.7" right="0.7" top="0.75" bottom="0.75" header="0.3" footer="0.3"/>
  <pageSetup paperSize="9" scale="6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view="pageBreakPreview" topLeftCell="A28" zoomScale="90" zoomScaleNormal="100" zoomScaleSheetLayoutView="90" workbookViewId="0">
      <selection activeCell="D37" sqref="D37"/>
    </sheetView>
  </sheetViews>
  <sheetFormatPr defaultRowHeight="15" x14ac:dyDescent="0.25"/>
  <cols>
    <col min="2" max="2" width="40.5703125" customWidth="1"/>
    <col min="3" max="3" width="18.140625" customWidth="1"/>
    <col min="4" max="4" width="19.28515625" customWidth="1"/>
    <col min="5" max="5" width="7.42578125" customWidth="1"/>
  </cols>
  <sheetData>
    <row r="1" spans="1:5" x14ac:dyDescent="0.25">
      <c r="C1" s="6" t="s">
        <v>72</v>
      </c>
    </row>
    <row r="2" spans="1:5" ht="13.5" customHeight="1" x14ac:dyDescent="0.25">
      <c r="C2" s="78" t="s">
        <v>1</v>
      </c>
      <c r="D2" s="78"/>
      <c r="E2" s="78"/>
    </row>
    <row r="3" spans="1:5" ht="13.5" customHeight="1" x14ac:dyDescent="0.25">
      <c r="C3" s="78"/>
      <c r="D3" s="78"/>
      <c r="E3" s="78"/>
    </row>
    <row r="4" spans="1:5" ht="13.5" customHeight="1" x14ac:dyDescent="0.25">
      <c r="C4" s="7" t="s">
        <v>16</v>
      </c>
    </row>
    <row r="5" spans="1:5" x14ac:dyDescent="0.25">
      <c r="C5" s="7" t="s">
        <v>17</v>
      </c>
    </row>
    <row r="6" spans="1:5" x14ac:dyDescent="0.25">
      <c r="C6" s="7"/>
    </row>
    <row r="7" spans="1:5" ht="18.75" x14ac:dyDescent="0.25">
      <c r="A7" s="123" t="s">
        <v>69</v>
      </c>
      <c r="B7" s="123"/>
      <c r="C7" s="123"/>
      <c r="D7" s="123"/>
    </row>
    <row r="8" spans="1:5" ht="18.75" x14ac:dyDescent="0.25">
      <c r="A8" s="123" t="s">
        <v>70</v>
      </c>
      <c r="B8" s="123"/>
      <c r="C8" s="123"/>
      <c r="D8" s="123"/>
    </row>
    <row r="9" spans="1:5" ht="18.75" x14ac:dyDescent="0.25">
      <c r="A9" s="123" t="s">
        <v>71</v>
      </c>
      <c r="B9" s="123"/>
      <c r="C9" s="123"/>
      <c r="D9" s="123"/>
    </row>
    <row r="10" spans="1:5" ht="15.75" thickBot="1" x14ac:dyDescent="0.3">
      <c r="D10" s="21" t="s">
        <v>93</v>
      </c>
    </row>
    <row r="11" spans="1:5" ht="66" customHeight="1" thickBot="1" x14ac:dyDescent="0.3">
      <c r="A11" s="13"/>
      <c r="B11" s="14" t="s">
        <v>44</v>
      </c>
      <c r="C11" s="14" t="s">
        <v>141</v>
      </c>
      <c r="D11" s="14" t="s">
        <v>140</v>
      </c>
    </row>
    <row r="12" spans="1:5" ht="45" customHeight="1" thickBot="1" x14ac:dyDescent="0.3">
      <c r="A12" s="47" t="s">
        <v>25</v>
      </c>
      <c r="B12" s="16" t="s">
        <v>45</v>
      </c>
      <c r="C12" s="50"/>
      <c r="D12" s="50"/>
    </row>
    <row r="13" spans="1:5" ht="16.5" thickBot="1" x14ac:dyDescent="0.3">
      <c r="A13" s="17"/>
      <c r="B13" s="16" t="s">
        <v>46</v>
      </c>
      <c r="C13" s="46"/>
      <c r="D13" s="46"/>
    </row>
    <row r="14" spans="1:5" ht="26.25" customHeight="1" thickBot="1" x14ac:dyDescent="0.3">
      <c r="A14" s="17"/>
      <c r="B14" s="18" t="s">
        <v>47</v>
      </c>
      <c r="C14" s="46"/>
      <c r="D14" s="46"/>
    </row>
    <row r="15" spans="1:5" ht="22.5" customHeight="1" thickBot="1" x14ac:dyDescent="0.3">
      <c r="A15" s="17"/>
      <c r="B15" s="18" t="s">
        <v>48</v>
      </c>
      <c r="C15" s="46"/>
      <c r="D15" s="46"/>
    </row>
    <row r="16" spans="1:5" ht="19.5" customHeight="1" thickBot="1" x14ac:dyDescent="0.3">
      <c r="A16" s="17"/>
      <c r="B16" s="18" t="s">
        <v>49</v>
      </c>
      <c r="C16" s="46"/>
      <c r="D16" s="46"/>
    </row>
    <row r="17" spans="1:4" ht="21" customHeight="1" thickBot="1" x14ac:dyDescent="0.3">
      <c r="A17" s="17"/>
      <c r="B17" s="18" t="s">
        <v>50</v>
      </c>
      <c r="C17" s="46"/>
      <c r="D17" s="46"/>
    </row>
    <row r="18" spans="1:4" ht="16.5" thickBot="1" x14ac:dyDescent="0.3">
      <c r="A18" s="17"/>
      <c r="B18" s="18" t="s">
        <v>51</v>
      </c>
      <c r="C18" s="46"/>
      <c r="D18" s="46"/>
    </row>
    <row r="19" spans="1:4" ht="16.5" thickBot="1" x14ac:dyDescent="0.3">
      <c r="A19" s="17"/>
      <c r="B19" s="18" t="s">
        <v>52</v>
      </c>
      <c r="C19" s="46"/>
      <c r="D19" s="46"/>
    </row>
    <row r="20" spans="1:4" ht="32.25" thickBot="1" x14ac:dyDescent="0.3">
      <c r="A20" s="17"/>
      <c r="B20" s="19" t="s">
        <v>53</v>
      </c>
      <c r="C20" s="46"/>
      <c r="D20" s="46"/>
    </row>
    <row r="21" spans="1:4" ht="56.25" customHeight="1" thickBot="1" x14ac:dyDescent="0.3">
      <c r="A21" s="17"/>
      <c r="B21" s="19" t="s">
        <v>54</v>
      </c>
      <c r="C21" s="46"/>
      <c r="D21" s="46"/>
    </row>
    <row r="22" spans="1:4" ht="48" thickBot="1" x14ac:dyDescent="0.3">
      <c r="A22" s="17"/>
      <c r="B22" s="19" t="s">
        <v>55</v>
      </c>
      <c r="C22" s="46"/>
      <c r="D22" s="46"/>
    </row>
    <row r="23" spans="1:4" ht="16.5" thickBot="1" x14ac:dyDescent="0.3">
      <c r="A23" s="17"/>
      <c r="B23" s="19" t="s">
        <v>46</v>
      </c>
      <c r="C23" s="46"/>
      <c r="D23" s="46"/>
    </row>
    <row r="24" spans="1:4" ht="16.5" thickBot="1" x14ac:dyDescent="0.3">
      <c r="A24" s="17"/>
      <c r="B24" s="20" t="s">
        <v>56</v>
      </c>
      <c r="C24" s="46"/>
      <c r="D24" s="46"/>
    </row>
    <row r="25" spans="1:4" ht="32.25" thickBot="1" x14ac:dyDescent="0.3">
      <c r="A25" s="17"/>
      <c r="B25" s="20" t="s">
        <v>57</v>
      </c>
      <c r="C25" s="46"/>
      <c r="D25" s="46"/>
    </row>
    <row r="26" spans="1:4" ht="57.75" customHeight="1" thickBot="1" x14ac:dyDescent="0.3">
      <c r="A26" s="17"/>
      <c r="B26" s="20" t="s">
        <v>58</v>
      </c>
      <c r="C26" s="46"/>
      <c r="D26" s="46"/>
    </row>
    <row r="27" spans="1:4" ht="16.5" thickBot="1" x14ac:dyDescent="0.3">
      <c r="A27" s="17"/>
      <c r="B27" s="20" t="s">
        <v>59</v>
      </c>
      <c r="C27" s="46"/>
      <c r="D27" s="46"/>
    </row>
    <row r="28" spans="1:4" ht="51.75" customHeight="1" thickBot="1" x14ac:dyDescent="0.3">
      <c r="A28" s="17"/>
      <c r="B28" s="20" t="s">
        <v>60</v>
      </c>
      <c r="C28" s="46"/>
      <c r="D28" s="46"/>
    </row>
    <row r="29" spans="1:4" ht="27.75" customHeight="1" thickBot="1" x14ac:dyDescent="0.3">
      <c r="A29" s="17"/>
      <c r="B29" s="18" t="s">
        <v>61</v>
      </c>
      <c r="C29" s="46"/>
      <c r="D29" s="46"/>
    </row>
    <row r="30" spans="1:4" ht="16.5" thickBot="1" x14ac:dyDescent="0.3">
      <c r="A30" s="17"/>
      <c r="B30" s="18" t="s">
        <v>46</v>
      </c>
      <c r="C30" s="46"/>
      <c r="D30" s="46"/>
    </row>
    <row r="31" spans="1:4" ht="16.5" thickBot="1" x14ac:dyDescent="0.3">
      <c r="A31" s="17"/>
      <c r="B31" s="19" t="s">
        <v>62</v>
      </c>
      <c r="C31" s="46"/>
      <c r="D31" s="46"/>
    </row>
    <row r="32" spans="1:4" ht="25.5" customHeight="1" thickBot="1" x14ac:dyDescent="0.3">
      <c r="A32" s="17"/>
      <c r="B32" s="19" t="s">
        <v>63</v>
      </c>
      <c r="C32" s="46"/>
      <c r="D32" s="46"/>
    </row>
    <row r="33" spans="1:4" ht="19.5" customHeight="1" thickBot="1" x14ac:dyDescent="0.3">
      <c r="A33" s="17"/>
      <c r="B33" s="19" t="s">
        <v>64</v>
      </c>
      <c r="C33" s="46"/>
      <c r="D33" s="46"/>
    </row>
    <row r="34" spans="1:4" ht="48" thickBot="1" x14ac:dyDescent="0.3">
      <c r="A34" s="17"/>
      <c r="B34" s="19" t="s">
        <v>65</v>
      </c>
      <c r="C34" s="46"/>
      <c r="D34" s="46"/>
    </row>
    <row r="35" spans="1:4" ht="102.75" customHeight="1" thickBot="1" x14ac:dyDescent="0.3">
      <c r="A35" s="47" t="s">
        <v>28</v>
      </c>
      <c r="B35" s="16" t="s">
        <v>66</v>
      </c>
      <c r="C35" s="50"/>
      <c r="D35" s="50">
        <v>39509.360000000001</v>
      </c>
    </row>
    <row r="36" spans="1:4" ht="26.25" customHeight="1" thickBot="1" x14ac:dyDescent="0.3">
      <c r="A36" s="47" t="s">
        <v>29</v>
      </c>
      <c r="B36" s="16" t="s">
        <v>67</v>
      </c>
      <c r="C36" s="50"/>
      <c r="D36" s="50">
        <v>0</v>
      </c>
    </row>
    <row r="37" spans="1:4" ht="30.75" customHeight="1" thickBot="1" x14ac:dyDescent="0.3">
      <c r="A37" s="17"/>
      <c r="B37" s="51" t="s">
        <v>68</v>
      </c>
      <c r="C37" s="50"/>
      <c r="D37" s="50">
        <f>D12+D35+D36</f>
        <v>39509.360000000001</v>
      </c>
    </row>
    <row r="39" spans="1:4" x14ac:dyDescent="0.25">
      <c r="C39" s="48"/>
      <c r="D39" s="48"/>
    </row>
    <row r="40" spans="1:4" x14ac:dyDescent="0.25">
      <c r="C40" s="48"/>
      <c r="D40" s="49"/>
    </row>
  </sheetData>
  <customSheetViews>
    <customSheetView guid="{254A37CE-627C-43E9-9785-D007B45D4FBE}" showPageBreaks="1" view="pageBreakPreview" topLeftCell="A4">
      <selection activeCell="I36" sqref="I36"/>
      <pageMargins left="0.7" right="0.7" top="0.75" bottom="0.75" header="0.3" footer="0.3"/>
      <pageSetup paperSize="9" scale="65" orientation="portrait" r:id="rId1"/>
    </customSheetView>
    <customSheetView guid="{7BF7BA71-000A-4EAA-935D-FB7038CE4272}" scale="90" showPageBreaks="1" printArea="1" view="pageBreakPreview">
      <selection activeCell="I11" sqref="I11"/>
      <pageMargins left="0.7" right="0.7" top="0.75" bottom="0.75" header="0.3" footer="0.3"/>
      <pageSetup paperSize="9" scale="65" orientation="portrait" r:id="rId2"/>
    </customSheetView>
  </customSheetViews>
  <mergeCells count="4">
    <mergeCell ref="A7:D7"/>
    <mergeCell ref="A8:D8"/>
    <mergeCell ref="A9:D9"/>
    <mergeCell ref="C2:E3"/>
  </mergeCells>
  <pageMargins left="0.7" right="0.7" top="0.75" bottom="0.75" header="0.3" footer="0.3"/>
  <pageSetup paperSize="9" scale="65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view="pageBreakPreview" topLeftCell="A7" zoomScaleNormal="100" zoomScaleSheetLayoutView="100" workbookViewId="0">
      <selection activeCell="D13" sqref="D13"/>
    </sheetView>
  </sheetViews>
  <sheetFormatPr defaultRowHeight="15" x14ac:dyDescent="0.25"/>
  <cols>
    <col min="2" max="2" width="40.5703125" customWidth="1"/>
    <col min="3" max="3" width="21.85546875" customWidth="1"/>
    <col min="4" max="4" width="20.7109375" customWidth="1"/>
  </cols>
  <sheetData>
    <row r="1" spans="1:4" x14ac:dyDescent="0.25">
      <c r="C1" s="6" t="s">
        <v>81</v>
      </c>
    </row>
    <row r="2" spans="1:4" ht="15.75" customHeight="1" x14ac:dyDescent="0.25">
      <c r="C2" s="131" t="s">
        <v>1</v>
      </c>
      <c r="D2" s="131"/>
    </row>
    <row r="3" spans="1:4" ht="23.25" customHeight="1" x14ac:dyDescent="0.25">
      <c r="C3" s="131"/>
      <c r="D3" s="131"/>
    </row>
    <row r="4" spans="1:4" x14ac:dyDescent="0.25">
      <c r="C4" s="7" t="s">
        <v>16</v>
      </c>
    </row>
    <row r="5" spans="1:4" x14ac:dyDescent="0.25">
      <c r="C5" s="7" t="s">
        <v>17</v>
      </c>
    </row>
    <row r="7" spans="1:4" ht="18.75" x14ac:dyDescent="0.25">
      <c r="A7" s="123" t="s">
        <v>78</v>
      </c>
      <c r="B7" s="123"/>
      <c r="C7" s="123"/>
      <c r="D7" s="123"/>
    </row>
    <row r="8" spans="1:4" ht="18.75" x14ac:dyDescent="0.25">
      <c r="A8" s="123" t="s">
        <v>79</v>
      </c>
      <c r="B8" s="123"/>
      <c r="C8" s="123"/>
      <c r="D8" s="123"/>
    </row>
    <row r="9" spans="1:4" ht="18.75" x14ac:dyDescent="0.25">
      <c r="A9" s="123" t="s">
        <v>80</v>
      </c>
      <c r="B9" s="123"/>
      <c r="C9" s="123"/>
      <c r="D9" s="123"/>
    </row>
    <row r="10" spans="1:4" ht="15.75" thickBot="1" x14ac:dyDescent="0.3">
      <c r="A10" s="8"/>
      <c r="B10" s="8"/>
      <c r="C10" s="8"/>
      <c r="D10" s="8"/>
    </row>
    <row r="11" spans="1:4" ht="95.25" thickBot="1" x14ac:dyDescent="0.3">
      <c r="A11" s="129" t="s">
        <v>22</v>
      </c>
      <c r="B11" s="130"/>
      <c r="C11" s="14" t="s">
        <v>73</v>
      </c>
      <c r="D11" s="14" t="s">
        <v>74</v>
      </c>
    </row>
    <row r="12" spans="1:4" ht="48" thickBot="1" x14ac:dyDescent="0.3">
      <c r="A12" s="15" t="s">
        <v>25</v>
      </c>
      <c r="B12" s="16" t="s">
        <v>75</v>
      </c>
      <c r="C12" s="52"/>
      <c r="D12" s="52"/>
    </row>
    <row r="13" spans="1:4" ht="79.5" thickBot="1" x14ac:dyDescent="0.3">
      <c r="A13" s="15" t="s">
        <v>28</v>
      </c>
      <c r="B13" s="16" t="s">
        <v>76</v>
      </c>
      <c r="C13" s="53">
        <v>34997.096669999999</v>
      </c>
      <c r="D13" s="52">
        <v>6861.9</v>
      </c>
    </row>
    <row r="14" spans="1:4" ht="48" thickBot="1" x14ac:dyDescent="0.3">
      <c r="A14" s="15" t="s">
        <v>29</v>
      </c>
      <c r="B14" s="16" t="s">
        <v>77</v>
      </c>
      <c r="C14" s="52"/>
      <c r="D14" s="52"/>
    </row>
  </sheetData>
  <customSheetViews>
    <customSheetView guid="{254A37CE-627C-43E9-9785-D007B45D4FBE}" scale="115" showPageBreaks="1" printArea="1" view="pageBreakPreview" topLeftCell="B1">
      <selection activeCell="C13" sqref="C13"/>
      <pageMargins left="0.7" right="0.7" top="0.75" bottom="0.75" header="0.3" footer="0.3"/>
      <pageSetup paperSize="9" scale="73" orientation="portrait" r:id="rId1"/>
    </customSheetView>
    <customSheetView guid="{7BF7BA71-000A-4EAA-935D-FB7038CE4272}" showPageBreaks="1" view="pageBreakPreview">
      <selection activeCell="C21" sqref="C21"/>
      <pageMargins left="0.7" right="0.7" top="0.75" bottom="0.75" header="0.3" footer="0.3"/>
      <pageSetup paperSize="9" scale="86" orientation="portrait" r:id="rId2"/>
    </customSheetView>
  </customSheetViews>
  <mergeCells count="5">
    <mergeCell ref="A11:B11"/>
    <mergeCell ref="A7:D7"/>
    <mergeCell ref="A8:D8"/>
    <mergeCell ref="A9:D9"/>
    <mergeCell ref="C2:D3"/>
  </mergeCells>
  <pageMargins left="0.7" right="0.7" top="0.75" bottom="0.75" header="0.3" footer="0.3"/>
  <pageSetup paperSize="9" scale="86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BreakPreview" topLeftCell="A4" zoomScaleNormal="100" zoomScaleSheetLayoutView="100" workbookViewId="0">
      <selection activeCell="E13" sqref="E13"/>
    </sheetView>
  </sheetViews>
  <sheetFormatPr defaultRowHeight="15" x14ac:dyDescent="0.25"/>
  <cols>
    <col min="2" max="2" width="29.140625" customWidth="1"/>
    <col min="3" max="3" width="27.28515625" customWidth="1"/>
    <col min="4" max="4" width="24.5703125" customWidth="1"/>
    <col min="5" max="5" width="23" customWidth="1"/>
  </cols>
  <sheetData>
    <row r="1" spans="1:5" x14ac:dyDescent="0.25">
      <c r="D1" s="55" t="s">
        <v>92</v>
      </c>
      <c r="E1" s="56"/>
    </row>
    <row r="2" spans="1:5" x14ac:dyDescent="0.25">
      <c r="D2" s="132" t="s">
        <v>1</v>
      </c>
      <c r="E2" s="132"/>
    </row>
    <row r="3" spans="1:5" x14ac:dyDescent="0.25">
      <c r="D3" s="132"/>
      <c r="E3" s="132"/>
    </row>
    <row r="4" spans="1:5" x14ac:dyDescent="0.25">
      <c r="D4" s="7" t="s">
        <v>16</v>
      </c>
    </row>
    <row r="5" spans="1:5" x14ac:dyDescent="0.25">
      <c r="D5" s="7" t="s">
        <v>17</v>
      </c>
    </row>
    <row r="7" spans="1:5" ht="18.75" x14ac:dyDescent="0.25">
      <c r="A7" s="123" t="s">
        <v>78</v>
      </c>
      <c r="B7" s="123"/>
      <c r="C7" s="123"/>
      <c r="D7" s="123"/>
      <c r="E7" s="123"/>
    </row>
    <row r="8" spans="1:5" ht="18.75" x14ac:dyDescent="0.25">
      <c r="A8" s="123" t="s">
        <v>89</v>
      </c>
      <c r="B8" s="123"/>
      <c r="C8" s="123"/>
      <c r="D8" s="123"/>
      <c r="E8" s="123"/>
    </row>
    <row r="9" spans="1:5" ht="18.75" x14ac:dyDescent="0.25">
      <c r="A9" s="123" t="s">
        <v>90</v>
      </c>
      <c r="B9" s="123"/>
      <c r="C9" s="123"/>
      <c r="D9" s="123"/>
      <c r="E9" s="123"/>
    </row>
    <row r="10" spans="1:5" ht="18.75" x14ac:dyDescent="0.25">
      <c r="A10" s="123" t="s">
        <v>91</v>
      </c>
      <c r="B10" s="123"/>
      <c r="C10" s="123"/>
      <c r="D10" s="123"/>
      <c r="E10" s="123"/>
    </row>
    <row r="11" spans="1:5" ht="15.75" thickBot="1" x14ac:dyDescent="0.3"/>
    <row r="12" spans="1:5" ht="126.75" thickBot="1" x14ac:dyDescent="0.3">
      <c r="A12" s="129" t="s">
        <v>22</v>
      </c>
      <c r="B12" s="130"/>
      <c r="C12" s="14" t="s">
        <v>82</v>
      </c>
      <c r="D12" s="14" t="s">
        <v>120</v>
      </c>
      <c r="E12" s="14" t="s">
        <v>83</v>
      </c>
    </row>
    <row r="13" spans="1:5" ht="32.25" thickBot="1" x14ac:dyDescent="0.3">
      <c r="A13" s="15" t="s">
        <v>25</v>
      </c>
      <c r="B13" s="16" t="s">
        <v>84</v>
      </c>
      <c r="C13" s="53">
        <f>C14+C15+C16</f>
        <v>6524.3849200000004</v>
      </c>
      <c r="D13" s="73">
        <f>D14+D15+D16</f>
        <v>3.4390000000000001</v>
      </c>
      <c r="E13" s="52">
        <f>E14+E15+E16</f>
        <v>2658.6</v>
      </c>
    </row>
    <row r="14" spans="1:5" ht="16.5" thickBot="1" x14ac:dyDescent="0.3">
      <c r="A14" s="17"/>
      <c r="B14" s="18" t="s">
        <v>85</v>
      </c>
      <c r="C14" s="53">
        <v>3805.4650999999999</v>
      </c>
      <c r="D14" s="74">
        <f>0.473+1.386+0.298</f>
        <v>2.157</v>
      </c>
      <c r="E14" s="52">
        <v>965</v>
      </c>
    </row>
    <row r="15" spans="1:5" ht="16.5" thickBot="1" x14ac:dyDescent="0.3">
      <c r="A15" s="17"/>
      <c r="B15" s="18" t="s">
        <v>86</v>
      </c>
      <c r="C15" s="53">
        <v>2718.9198200000001</v>
      </c>
      <c r="D15" s="74">
        <f>0.24+0.946+0.096</f>
        <v>1.282</v>
      </c>
      <c r="E15" s="52">
        <v>1693.6</v>
      </c>
    </row>
    <row r="16" spans="1:5" ht="16.5" thickBot="1" x14ac:dyDescent="0.3">
      <c r="A16" s="17"/>
      <c r="B16" s="18" t="s">
        <v>87</v>
      </c>
      <c r="C16" s="53"/>
      <c r="D16" s="52"/>
      <c r="E16" s="52"/>
    </row>
    <row r="17" spans="1:5" ht="32.25" thickBot="1" x14ac:dyDescent="0.3">
      <c r="A17" s="15" t="s">
        <v>28</v>
      </c>
      <c r="B17" s="16" t="s">
        <v>88</v>
      </c>
      <c r="C17" s="53">
        <f>C18+C19+C20</f>
        <v>61848.262029999998</v>
      </c>
      <c r="D17" s="75">
        <f>D18+D19+D20</f>
        <v>34.17</v>
      </c>
      <c r="E17" s="53">
        <f>E18+E19+E20</f>
        <v>2529</v>
      </c>
    </row>
    <row r="18" spans="1:5" ht="16.5" thickBot="1" x14ac:dyDescent="0.3">
      <c r="A18" s="17"/>
      <c r="B18" s="18" t="s">
        <v>85</v>
      </c>
      <c r="C18" s="53">
        <v>34422.199910000003</v>
      </c>
      <c r="D18" s="74">
        <f>4.039+17.201+0.664</f>
        <v>21.904000000000003</v>
      </c>
      <c r="E18" s="52">
        <v>919</v>
      </c>
    </row>
    <row r="19" spans="1:5" ht="16.5" thickBot="1" x14ac:dyDescent="0.3">
      <c r="A19" s="17"/>
      <c r="B19" s="18" t="s">
        <v>86</v>
      </c>
      <c r="C19" s="53">
        <v>27426.062119999999</v>
      </c>
      <c r="D19" s="74">
        <f>0.896+7.675+3.695</f>
        <v>12.266</v>
      </c>
      <c r="E19" s="52">
        <v>1610</v>
      </c>
    </row>
    <row r="20" spans="1:5" ht="16.5" thickBot="1" x14ac:dyDescent="0.3">
      <c r="A20" s="17"/>
      <c r="B20" s="18" t="s">
        <v>87</v>
      </c>
      <c r="C20" s="53"/>
      <c r="D20" s="52"/>
      <c r="E20" s="52"/>
    </row>
    <row r="22" spans="1:5" x14ac:dyDescent="0.25">
      <c r="C22" s="54"/>
    </row>
  </sheetData>
  <customSheetViews>
    <customSheetView guid="{254A37CE-627C-43E9-9785-D007B45D4FBE}" showPageBreaks="1" printArea="1" view="pageBreakPreview">
      <selection activeCell="J12" sqref="J12"/>
      <pageMargins left="0.7" right="0.7" top="0.75" bottom="0.75" header="0.3" footer="0.3"/>
      <pageSetup paperSize="9" scale="72" orientation="portrait" r:id="rId1"/>
    </customSheetView>
    <customSheetView guid="{7BF7BA71-000A-4EAA-935D-FB7038CE4272}" showPageBreaks="1" printArea="1" view="pageBreakPreview">
      <selection activeCell="K12" sqref="K12"/>
      <pageMargins left="0.7" right="0.7" top="0.75" bottom="0.75" header="0.3" footer="0.3"/>
      <pageSetup paperSize="9" scale="72" orientation="portrait" r:id="rId2"/>
    </customSheetView>
  </customSheetViews>
  <mergeCells count="6">
    <mergeCell ref="D2:E3"/>
    <mergeCell ref="A12:B12"/>
    <mergeCell ref="A7:E7"/>
    <mergeCell ref="A8:E8"/>
    <mergeCell ref="A9:E9"/>
    <mergeCell ref="A10:E10"/>
  </mergeCells>
  <pageMargins left="0.7" right="0.7" top="0.75" bottom="0.75" header="0.3" footer="0.3"/>
  <pageSetup paperSize="9" scale="72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Normal="100" zoomScaleSheetLayoutView="100" workbookViewId="0">
      <selection activeCell="M14" sqref="M14"/>
    </sheetView>
  </sheetViews>
  <sheetFormatPr defaultRowHeight="15" x14ac:dyDescent="0.25"/>
  <cols>
    <col min="2" max="2" width="29.140625" customWidth="1"/>
    <col min="3" max="3" width="10.140625" customWidth="1"/>
    <col min="4" max="4" width="11.140625" customWidth="1"/>
    <col min="5" max="5" width="11.85546875" customWidth="1"/>
    <col min="6" max="6" width="12.42578125" customWidth="1"/>
    <col min="7" max="7" width="12" customWidth="1"/>
    <col min="8" max="8" width="10.85546875" customWidth="1"/>
    <col min="9" max="9" width="11.42578125" customWidth="1"/>
    <col min="10" max="10" width="11.85546875" customWidth="1"/>
    <col min="11" max="11" width="10.140625" customWidth="1"/>
  </cols>
  <sheetData>
    <row r="1" spans="1:11" x14ac:dyDescent="0.25">
      <c r="I1" s="55" t="s">
        <v>142</v>
      </c>
      <c r="J1" s="55"/>
      <c r="K1" s="56"/>
    </row>
    <row r="2" spans="1:11" x14ac:dyDescent="0.25">
      <c r="I2" s="132" t="s">
        <v>1</v>
      </c>
      <c r="J2" s="132"/>
      <c r="K2" s="132"/>
    </row>
    <row r="3" spans="1:11" x14ac:dyDescent="0.25">
      <c r="I3" s="132"/>
      <c r="J3" s="132"/>
      <c r="K3" s="132"/>
    </row>
    <row r="4" spans="1:11" x14ac:dyDescent="0.25">
      <c r="I4" s="7" t="s">
        <v>16</v>
      </c>
      <c r="J4" s="7"/>
    </row>
    <row r="5" spans="1:11" x14ac:dyDescent="0.25">
      <c r="I5" s="7" t="s">
        <v>17</v>
      </c>
      <c r="J5" s="7"/>
    </row>
    <row r="7" spans="1:11" ht="18.75" x14ac:dyDescent="0.25">
      <c r="A7" s="123" t="s">
        <v>144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ht="18.75" x14ac:dyDescent="0.25">
      <c r="A8" s="123" t="s">
        <v>143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5.75" thickBot="1" x14ac:dyDescent="0.3"/>
    <row r="10" spans="1:11" s="139" customFormat="1" ht="36.75" customHeight="1" thickBot="1" x14ac:dyDescent="0.3">
      <c r="A10" s="133" t="s">
        <v>145</v>
      </c>
      <c r="B10" s="133" t="s">
        <v>146</v>
      </c>
      <c r="C10" s="135" t="s">
        <v>147</v>
      </c>
      <c r="D10" s="136"/>
      <c r="E10" s="137"/>
      <c r="F10" s="135" t="s">
        <v>150</v>
      </c>
      <c r="G10" s="136"/>
      <c r="H10" s="137"/>
      <c r="I10" s="129" t="s">
        <v>151</v>
      </c>
      <c r="J10" s="138"/>
      <c r="K10" s="130"/>
    </row>
    <row r="11" spans="1:11" s="139" customFormat="1" ht="32.25" thickBot="1" x14ac:dyDescent="0.3">
      <c r="A11" s="134"/>
      <c r="B11" s="134"/>
      <c r="C11" s="76" t="s">
        <v>85</v>
      </c>
      <c r="D11" s="76" t="s">
        <v>148</v>
      </c>
      <c r="E11" s="76" t="s">
        <v>149</v>
      </c>
      <c r="F11" s="76" t="s">
        <v>85</v>
      </c>
      <c r="G11" s="76" t="s">
        <v>148</v>
      </c>
      <c r="H11" s="76" t="s">
        <v>149</v>
      </c>
      <c r="I11" s="76" t="s">
        <v>85</v>
      </c>
      <c r="J11" s="76" t="s">
        <v>148</v>
      </c>
      <c r="K11" s="76" t="s">
        <v>149</v>
      </c>
    </row>
    <row r="12" spans="1:11" ht="32.25" thickBot="1" x14ac:dyDescent="0.3">
      <c r="A12" s="15">
        <v>1</v>
      </c>
      <c r="B12" s="16" t="s">
        <v>152</v>
      </c>
      <c r="C12" s="140">
        <v>308</v>
      </c>
      <c r="D12" s="140"/>
      <c r="E12" s="140"/>
      <c r="F12" s="140">
        <v>3079.18</v>
      </c>
      <c r="G12" s="140"/>
      <c r="H12" s="140"/>
      <c r="I12" s="144">
        <v>185478.62</v>
      </c>
      <c r="J12" s="46"/>
      <c r="K12" s="141"/>
    </row>
    <row r="13" spans="1:11" ht="48" thickBot="1" x14ac:dyDescent="0.3">
      <c r="A13" s="15">
        <v>2</v>
      </c>
      <c r="B13" s="16" t="s">
        <v>153</v>
      </c>
      <c r="C13" s="140">
        <v>15</v>
      </c>
      <c r="D13" s="140">
        <v>1</v>
      </c>
      <c r="E13" s="140"/>
      <c r="F13" s="140">
        <v>645.20000000000005</v>
      </c>
      <c r="G13" s="140">
        <v>100</v>
      </c>
      <c r="H13" s="140"/>
      <c r="I13" s="46">
        <v>19649.419999999998</v>
      </c>
      <c r="J13" s="46">
        <v>11785.99</v>
      </c>
      <c r="K13" s="141"/>
    </row>
    <row r="14" spans="1:11" ht="49.5" customHeight="1" thickBot="1" x14ac:dyDescent="0.3">
      <c r="A14" s="15">
        <v>3</v>
      </c>
      <c r="B14" s="16" t="s">
        <v>154</v>
      </c>
      <c r="C14" s="140"/>
      <c r="D14" s="140"/>
      <c r="E14" s="140"/>
      <c r="F14" s="140"/>
      <c r="G14" s="140"/>
      <c r="H14" s="140"/>
      <c r="I14" s="142"/>
      <c r="J14" s="142"/>
      <c r="K14" s="141"/>
    </row>
    <row r="15" spans="1:11" ht="48" thickBot="1" x14ac:dyDescent="0.3">
      <c r="A15" s="15">
        <v>4</v>
      </c>
      <c r="B15" s="16" t="s">
        <v>155</v>
      </c>
      <c r="C15" s="140"/>
      <c r="D15" s="140"/>
      <c r="E15" s="140"/>
      <c r="F15" s="140"/>
      <c r="G15" s="140"/>
      <c r="H15" s="140"/>
      <c r="I15" s="141"/>
      <c r="J15" s="141"/>
      <c r="K15" s="141"/>
    </row>
    <row r="16" spans="1:11" ht="48" thickBot="1" x14ac:dyDescent="0.3">
      <c r="A16" s="15">
        <v>5</v>
      </c>
      <c r="B16" s="16" t="s">
        <v>157</v>
      </c>
      <c r="C16" s="140"/>
      <c r="D16" s="140"/>
      <c r="E16" s="140"/>
      <c r="F16" s="140"/>
      <c r="G16" s="140"/>
      <c r="H16" s="140"/>
      <c r="I16" s="143"/>
      <c r="J16" s="143"/>
      <c r="K16" s="140"/>
    </row>
    <row r="17" spans="1:11" ht="16.5" thickBot="1" x14ac:dyDescent="0.3">
      <c r="A17" s="15">
        <v>6</v>
      </c>
      <c r="B17" s="16" t="s">
        <v>156</v>
      </c>
      <c r="C17" s="140"/>
      <c r="D17" s="140"/>
      <c r="E17" s="140"/>
      <c r="F17" s="140"/>
      <c r="G17" s="140"/>
      <c r="H17" s="140"/>
      <c r="I17" s="142"/>
      <c r="J17" s="142"/>
      <c r="K17" s="141"/>
    </row>
    <row r="19" spans="1:11" x14ac:dyDescent="0.25">
      <c r="C19" s="54"/>
      <c r="D19" s="54"/>
      <c r="E19" s="54"/>
      <c r="F19" s="54"/>
      <c r="G19" s="54"/>
      <c r="H19" s="54"/>
    </row>
  </sheetData>
  <mergeCells count="8">
    <mergeCell ref="A10:A11"/>
    <mergeCell ref="B10:B11"/>
    <mergeCell ref="C10:E10"/>
    <mergeCell ref="F10:H10"/>
    <mergeCell ref="I10:K10"/>
    <mergeCell ref="I2:K3"/>
    <mergeCell ref="A7:K7"/>
    <mergeCell ref="A8:K8"/>
  </mergeCells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Normal="100" zoomScaleSheetLayoutView="100" workbookViewId="0">
      <selection activeCell="F14" sqref="F14"/>
    </sheetView>
  </sheetViews>
  <sheetFormatPr defaultRowHeight="15" x14ac:dyDescent="0.25"/>
  <cols>
    <col min="2" max="2" width="29.140625" customWidth="1"/>
    <col min="3" max="3" width="10.140625" customWidth="1"/>
    <col min="4" max="4" width="11.140625" customWidth="1"/>
    <col min="5" max="5" width="11.85546875" customWidth="1"/>
    <col min="6" max="6" width="12.42578125" customWidth="1"/>
    <col min="7" max="7" width="12" customWidth="1"/>
    <col min="8" max="8" width="10.85546875" customWidth="1"/>
  </cols>
  <sheetData>
    <row r="1" spans="1:8" x14ac:dyDescent="0.25">
      <c r="F1" s="55" t="s">
        <v>158</v>
      </c>
      <c r="G1" s="55"/>
      <c r="H1" s="56"/>
    </row>
    <row r="2" spans="1:8" x14ac:dyDescent="0.25">
      <c r="F2" s="132" t="s">
        <v>1</v>
      </c>
      <c r="G2" s="132"/>
      <c r="H2" s="132"/>
    </row>
    <row r="3" spans="1:8" x14ac:dyDescent="0.25">
      <c r="F3" s="132"/>
      <c r="G3" s="132"/>
      <c r="H3" s="132"/>
    </row>
    <row r="4" spans="1:8" x14ac:dyDescent="0.25">
      <c r="F4" s="7" t="s">
        <v>16</v>
      </c>
      <c r="G4" s="7"/>
    </row>
    <row r="5" spans="1:8" x14ac:dyDescent="0.25">
      <c r="F5" s="7" t="s">
        <v>17</v>
      </c>
      <c r="G5" s="7"/>
    </row>
    <row r="7" spans="1:8" ht="18.75" x14ac:dyDescent="0.25">
      <c r="A7" s="123" t="s">
        <v>144</v>
      </c>
      <c r="B7" s="123"/>
      <c r="C7" s="123"/>
      <c r="D7" s="123"/>
      <c r="E7" s="123"/>
      <c r="F7" s="123"/>
      <c r="G7" s="123"/>
      <c r="H7" s="123"/>
    </row>
    <row r="8" spans="1:8" ht="18.75" x14ac:dyDescent="0.25">
      <c r="A8" s="123" t="s">
        <v>159</v>
      </c>
      <c r="B8" s="123"/>
      <c r="C8" s="123"/>
      <c r="D8" s="123"/>
      <c r="E8" s="123"/>
      <c r="F8" s="123"/>
      <c r="G8" s="123"/>
      <c r="H8" s="123"/>
    </row>
    <row r="9" spans="1:8" ht="15.75" thickBot="1" x14ac:dyDescent="0.3"/>
    <row r="10" spans="1:8" s="139" customFormat="1" ht="36.75" customHeight="1" thickBot="1" x14ac:dyDescent="0.3">
      <c r="A10" s="133" t="s">
        <v>145</v>
      </c>
      <c r="B10" s="133" t="s">
        <v>146</v>
      </c>
      <c r="C10" s="135" t="s">
        <v>160</v>
      </c>
      <c r="D10" s="136"/>
      <c r="E10" s="137"/>
      <c r="F10" s="135" t="s">
        <v>150</v>
      </c>
      <c r="G10" s="136"/>
      <c r="H10" s="137"/>
    </row>
    <row r="11" spans="1:8" s="139" customFormat="1" ht="32.25" thickBot="1" x14ac:dyDescent="0.3">
      <c r="A11" s="134"/>
      <c r="B11" s="134"/>
      <c r="C11" s="76" t="s">
        <v>85</v>
      </c>
      <c r="D11" s="76" t="s">
        <v>148</v>
      </c>
      <c r="E11" s="76" t="s">
        <v>149</v>
      </c>
      <c r="F11" s="76" t="s">
        <v>85</v>
      </c>
      <c r="G11" s="76" t="s">
        <v>148</v>
      </c>
      <c r="H11" s="76" t="s">
        <v>149</v>
      </c>
    </row>
    <row r="12" spans="1:8" ht="32.25" thickBot="1" x14ac:dyDescent="0.3">
      <c r="A12" s="15">
        <v>1</v>
      </c>
      <c r="B12" s="16" t="s">
        <v>152</v>
      </c>
      <c r="C12" s="140">
        <v>308</v>
      </c>
      <c r="D12" s="140"/>
      <c r="E12" s="140"/>
      <c r="F12" s="140">
        <v>3079.18</v>
      </c>
      <c r="G12" s="140"/>
      <c r="H12" s="140"/>
    </row>
    <row r="13" spans="1:8" ht="48" thickBot="1" x14ac:dyDescent="0.3">
      <c r="A13" s="15">
        <v>2</v>
      </c>
      <c r="B13" s="16" t="s">
        <v>153</v>
      </c>
      <c r="C13" s="140">
        <v>15</v>
      </c>
      <c r="D13" s="140">
        <v>1</v>
      </c>
      <c r="E13" s="140"/>
      <c r="F13" s="140">
        <v>645.20000000000005</v>
      </c>
      <c r="G13" s="140">
        <v>100</v>
      </c>
      <c r="H13" s="140"/>
    </row>
    <row r="14" spans="1:8" ht="49.5" customHeight="1" thickBot="1" x14ac:dyDescent="0.3">
      <c r="A14" s="15">
        <v>3</v>
      </c>
      <c r="B14" s="16" t="s">
        <v>154</v>
      </c>
      <c r="C14" s="140"/>
      <c r="D14" s="140"/>
      <c r="E14" s="140"/>
      <c r="F14" s="140"/>
      <c r="G14" s="140"/>
      <c r="H14" s="140"/>
    </row>
    <row r="15" spans="1:8" ht="48" thickBot="1" x14ac:dyDescent="0.3">
      <c r="A15" s="15">
        <v>4</v>
      </c>
      <c r="B15" s="16" t="s">
        <v>155</v>
      </c>
      <c r="C15" s="140"/>
      <c r="D15" s="140"/>
      <c r="E15" s="140"/>
      <c r="F15" s="140"/>
      <c r="G15" s="140"/>
      <c r="H15" s="140"/>
    </row>
    <row r="16" spans="1:8" ht="48" thickBot="1" x14ac:dyDescent="0.3">
      <c r="A16" s="15">
        <v>5</v>
      </c>
      <c r="B16" s="16" t="s">
        <v>157</v>
      </c>
      <c r="C16" s="140"/>
      <c r="D16" s="140"/>
      <c r="E16" s="140"/>
      <c r="F16" s="140"/>
      <c r="G16" s="140"/>
      <c r="H16" s="140"/>
    </row>
    <row r="17" spans="1:8" ht="16.5" thickBot="1" x14ac:dyDescent="0.3">
      <c r="A17" s="15">
        <v>6</v>
      </c>
      <c r="B17" s="16" t="s">
        <v>156</v>
      </c>
      <c r="C17" s="140"/>
      <c r="D17" s="140"/>
      <c r="E17" s="140"/>
      <c r="F17" s="140"/>
      <c r="G17" s="140"/>
      <c r="H17" s="140"/>
    </row>
    <row r="19" spans="1:8" x14ac:dyDescent="0.25">
      <c r="C19" s="54"/>
      <c r="D19" s="54"/>
      <c r="E19" s="54"/>
      <c r="F19" s="54"/>
      <c r="G19" s="54"/>
      <c r="H19" s="54"/>
    </row>
  </sheetData>
  <mergeCells count="7">
    <mergeCell ref="F2:H3"/>
    <mergeCell ref="A7:H7"/>
    <mergeCell ref="A8:H8"/>
    <mergeCell ref="A10:A11"/>
    <mergeCell ref="B10:B11"/>
    <mergeCell ref="C10:E10"/>
    <mergeCell ref="F10:H10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2'!Область_печати</vt:lpstr>
      <vt:lpstr>'Приложение 4'!Область_печати</vt:lpstr>
      <vt:lpstr>'Приложение 5'!Область_печати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>МРСК Сибири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Чернова Александра Владимировна</dc:creator>
  <cp:lastModifiedBy>PTO</cp:lastModifiedBy>
  <cp:lastPrinted>2015-10-08T10:34:59Z</cp:lastPrinted>
  <dcterms:created xsi:type="dcterms:W3CDTF">2015-10-01T09:35:09Z</dcterms:created>
  <dcterms:modified xsi:type="dcterms:W3CDTF">2018-05-18T08:17:53Z</dcterms:modified>
</cp:coreProperties>
</file>